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00" yWindow="120" windowWidth="16620" windowHeight="13000" activeTab="2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  <externalReference r:id="rId8"/>
    <externalReference r:id="rId9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<sst xmlns="http://schemas.openxmlformats.org/spreadsheetml/2006/main" count="214" uniqueCount="44">
  <si>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</si>
  <si>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</si>
  <si>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</si>
  <si>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</si>
  <si>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</si>
  <si>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</si>
  <si>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</si>
  <si>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</si>
  <si>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</si>
  <si>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</si>
  <si>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</si>
  <si>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</si>
  <si>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</si>
  <si>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</si>
  <si>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</si>
  <si>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Georges Grand</t>
  </si>
  <si>
    <t>Bulle</t>
  </si>
  <si>
    <t>Eddy Friedli</t>
  </si>
  <si>
    <t>Domdidier</t>
  </si>
  <si>
    <t>Mahn D'n Chau</t>
  </si>
  <si>
    <t>Massimo Lecca</t>
  </si>
  <si>
    <t>Fribourg</t>
  </si>
  <si>
    <t>Joachim Berret</t>
  </si>
  <si>
    <t>Rossens</t>
  </si>
  <si>
    <t>Louise Carrel</t>
  </si>
  <si>
    <t>Jonas Repond</t>
  </si>
  <si>
    <t>Kylian Hänni</t>
  </si>
  <si>
    <t>Arnaud Chablais</t>
  </si>
  <si>
    <t>Benjamin Meylan</t>
  </si>
  <si>
    <t>Cyrille Dumont</t>
  </si>
  <si>
    <t>Kenny Manixab</t>
  </si>
  <si>
    <t>Villars-sur-Glâne</t>
  </si>
  <si>
    <t>Alex Berchtold</t>
  </si>
  <si>
    <t>Rémy Mühlethaler</t>
  </si>
  <si>
    <t>Omar Ben Youssef</t>
  </si>
  <si>
    <t>Théodule Daul</t>
  </si>
  <si>
    <t>Gaêtan Dumoulin</t>
  </si>
  <si>
    <t>Maël Gschwind</t>
  </si>
  <si>
    <t>Lucas Fischer</t>
  </si>
  <si>
    <t>Joey Pedroli</t>
  </si>
  <si>
    <t>Ferid Ben Youssef</t>
  </si>
  <si>
    <t>Nathan Ayer</t>
  </si>
  <si>
    <t>Marc Ruffieux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</si>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</sst>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0" fillId="2" borderId="2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8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5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44" xfId="0" applyFill="1" applyBorder="1" applyAlignment="1" applyProtection="1">
      <alignment/>
      <protection locked="0"/>
    </xf>
    <xf numFmtId="0" fontId="0" fillId="2" borderId="45" xfId="0" applyFill="1" applyBorder="1" applyAlignment="1" applyProtection="1">
      <alignment/>
      <protection locked="0"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0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0" fontId="0" fillId="2" borderId="53" xfId="0" applyFill="1" applyBorder="1" applyAlignment="1" applyProtection="1">
      <alignment/>
      <protection locked="0"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56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57" xfId="0" applyFont="1" applyFill="1" applyBorder="1" applyAlignment="1" applyProtection="1">
      <alignment horizontal="centerContinuous" vertical="center"/>
      <protection locked="0"/>
    </xf>
    <xf numFmtId="0" fontId="2" fillId="2" borderId="38" xfId="0" applyFont="1" applyFill="1" applyBorder="1" applyAlignment="1" applyProtection="1">
      <alignment horizontal="centerContinuous" vertical="center"/>
      <protection locked="0"/>
    </xf>
    <xf numFmtId="0" fontId="2" fillId="2" borderId="58" xfId="0" applyFont="1" applyFill="1" applyBorder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horizontal="centerContinuous" vertical="center"/>
      <protection locked="0"/>
    </xf>
    <xf numFmtId="0" fontId="2" fillId="2" borderId="47" xfId="0" applyFont="1" applyFill="1" applyBorder="1" applyAlignment="1" applyProtection="1">
      <alignment horizontal="centerContinuous" vertical="center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41244</v>
      </c>
      <c r="Q1" s="113"/>
    </row>
    <row r="2" spans="1:17" ht="13.5" customHeight="1">
      <c r="A2" s="44">
        <v>1</v>
      </c>
      <c r="B2" s="45"/>
      <c r="C2" s="46" t="s">
        <v>15</v>
      </c>
      <c r="D2" s="46" t="s">
        <v>16</v>
      </c>
      <c r="E2" s="47">
        <f aca="true" t="shared" si="0" ref="E2:E7">COUNTIF($O$16:$O$30,C2)</f>
        <v>0</v>
      </c>
      <c r="F2" s="48"/>
      <c r="G2" s="49">
        <f>SUM(P16,P19,P22,P25,P28)</f>
        <v>0</v>
      </c>
      <c r="H2" s="50"/>
      <c r="I2" s="47">
        <f>SUM(Q16,Q19,Q22,Q25,Q28)</f>
        <v>15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17</v>
      </c>
      <c r="D3" s="46" t="s">
        <v>18</v>
      </c>
      <c r="E3" s="47">
        <f t="shared" si="0"/>
        <v>5</v>
      </c>
      <c r="F3" s="50"/>
      <c r="G3" s="49">
        <f>SUM(P17,P20,P23,P26,Q28)</f>
        <v>15</v>
      </c>
      <c r="H3" s="50"/>
      <c r="I3" s="52">
        <f>SUM(Q17,Q20,Q23,Q26,P28)</f>
        <v>5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19</v>
      </c>
      <c r="D4" s="46" t="s">
        <v>18</v>
      </c>
      <c r="E4" s="47">
        <f t="shared" si="0"/>
        <v>2</v>
      </c>
      <c r="F4" s="48"/>
      <c r="G4" s="49">
        <f>SUM(P18,Q20,P24,Q25,P29)</f>
        <v>11</v>
      </c>
      <c r="H4" s="50"/>
      <c r="I4" s="52">
        <f>SUM(Q18,P20,Q24,P25,Q29)</f>
        <v>9</v>
      </c>
      <c r="J4" s="53"/>
      <c r="K4" s="6"/>
      <c r="L4" s="6"/>
      <c r="M4" s="6"/>
      <c r="N4" s="6"/>
      <c r="O4" s="5" t="s">
        <v>14</v>
      </c>
      <c r="P4" s="43">
        <v>1</v>
      </c>
      <c r="Q4" s="8"/>
    </row>
    <row r="5" spans="1:17" ht="12">
      <c r="A5" s="44">
        <v>4</v>
      </c>
      <c r="B5" s="45"/>
      <c r="C5" s="46" t="s">
        <v>20</v>
      </c>
      <c r="D5" s="46" t="s">
        <v>21</v>
      </c>
      <c r="E5" s="47">
        <f t="shared" si="0"/>
        <v>4</v>
      </c>
      <c r="F5" s="50"/>
      <c r="G5" s="49">
        <f>SUM(Q18,P21,Q22,Q26,P30)</f>
        <v>14</v>
      </c>
      <c r="H5" s="50"/>
      <c r="I5" s="52">
        <f>SUM(P18,Q21,P22,P26,Q30)</f>
        <v>7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22</v>
      </c>
      <c r="D6" s="46" t="s">
        <v>23</v>
      </c>
      <c r="E6" s="47">
        <f t="shared" si="0"/>
        <v>3</v>
      </c>
      <c r="F6" s="50"/>
      <c r="G6" s="49">
        <f>SUM(Q17,Q19,Q24,P27,Q30)</f>
        <v>12</v>
      </c>
      <c r="H6" s="50"/>
      <c r="I6" s="52">
        <f>SUM(P17,P19,P24,Q27,P30)</f>
        <v>8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 t="s">
        <v>24</v>
      </c>
      <c r="D7" s="56" t="s">
        <v>23</v>
      </c>
      <c r="E7" s="57">
        <f t="shared" si="0"/>
        <v>1</v>
      </c>
      <c r="F7" s="58"/>
      <c r="G7" s="59">
        <f>SUM(Q16,Q21,Q23,Q27,Q29)</f>
        <v>4</v>
      </c>
      <c r="H7" s="58"/>
      <c r="I7" s="60">
        <f>SUM(P16,P21,P23,P27,P29)</f>
        <v>12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4">
        <v>4</v>
      </c>
      <c r="L15" s="115"/>
      <c r="M15" s="116">
        <v>5</v>
      </c>
      <c r="N15" s="117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A7</f>
        <v>6</v>
      </c>
      <c r="C16" s="64" t="str">
        <f>C2</f>
        <v>Georges Grand</v>
      </c>
      <c r="D16" s="65" t="str">
        <f>C7</f>
        <v>Louise Carrel</v>
      </c>
      <c r="E16" s="66">
        <v>4</v>
      </c>
      <c r="F16" s="67">
        <v>11</v>
      </c>
      <c r="G16" s="66">
        <v>2</v>
      </c>
      <c r="H16" s="67">
        <v>11</v>
      </c>
      <c r="I16" s="66">
        <v>4</v>
      </c>
      <c r="J16" s="68">
        <v>11</v>
      </c>
      <c r="K16" s="69"/>
      <c r="L16" s="70"/>
      <c r="M16" s="69"/>
      <c r="N16" s="70"/>
      <c r="O16" s="71" t="str">
        <f aca="true" t="shared" si="1" ref="O16:O30">IF(AND(P16&lt;3,Q16&lt;3),"",IF(P16=3,C16,D16))</f>
        <v>Louise Carrel</v>
      </c>
      <c r="P16" s="72">
        <f aca="true" t="shared" si="2" ref="P16:P30">(E16&gt;F16)+(G16&gt;H16)+(I16&gt;J16)+(K16&gt;L16)+(M16&gt;N16)</f>
        <v>0</v>
      </c>
      <c r="Q16" s="73">
        <f aca="true" t="shared" si="3" ref="Q16:Q30">(E16&lt;F16)+(G16&lt;H16)+(I16&lt;J16)+(K16&lt;L16)+(M16&lt;N16)</f>
        <v>3</v>
      </c>
    </row>
    <row r="17" spans="1:17" ht="12">
      <c r="A17" s="74">
        <f>A3</f>
        <v>2</v>
      </c>
      <c r="B17" s="75">
        <f>A6</f>
        <v>5</v>
      </c>
      <c r="C17" s="76" t="str">
        <f>C3</f>
        <v>Eddy Friedli</v>
      </c>
      <c r="D17" s="77" t="str">
        <f>C6</f>
        <v>Joachim Berret</v>
      </c>
      <c r="E17" s="78">
        <v>9</v>
      </c>
      <c r="F17" s="79">
        <v>11</v>
      </c>
      <c r="G17" s="78">
        <v>11</v>
      </c>
      <c r="H17" s="79">
        <v>6</v>
      </c>
      <c r="I17" s="78">
        <v>11</v>
      </c>
      <c r="J17" s="80">
        <v>8</v>
      </c>
      <c r="K17" s="81">
        <v>13</v>
      </c>
      <c r="L17" s="68">
        <v>11</v>
      </c>
      <c r="M17" s="81"/>
      <c r="N17" s="68"/>
      <c r="O17" s="71" t="str">
        <f t="shared" si="1"/>
        <v>Eddy Friedli</v>
      </c>
      <c r="P17" s="82">
        <f t="shared" si="2"/>
        <v>3</v>
      </c>
      <c r="Q17" s="73">
        <f t="shared" si="3"/>
        <v>1</v>
      </c>
    </row>
    <row r="18" spans="1:17" ht="12.75" thickBot="1">
      <c r="A18" s="83">
        <f>A4</f>
        <v>3</v>
      </c>
      <c r="B18" s="84">
        <f>A5</f>
        <v>4</v>
      </c>
      <c r="C18" s="85" t="str">
        <f>C4</f>
        <v>Mahn D'n Chau</v>
      </c>
      <c r="D18" s="86" t="str">
        <f>C5</f>
        <v>Massimo Lecca</v>
      </c>
      <c r="E18" s="87">
        <v>11</v>
      </c>
      <c r="F18" s="88">
        <v>6</v>
      </c>
      <c r="G18" s="87">
        <v>11</v>
      </c>
      <c r="H18" s="88">
        <v>2</v>
      </c>
      <c r="I18" s="87">
        <v>7</v>
      </c>
      <c r="J18" s="89">
        <v>11</v>
      </c>
      <c r="K18" s="90">
        <v>5</v>
      </c>
      <c r="L18" s="89">
        <v>11</v>
      </c>
      <c r="M18" s="90">
        <v>7</v>
      </c>
      <c r="N18" s="89">
        <v>11</v>
      </c>
      <c r="O18" s="91" t="str">
        <f t="shared" si="1"/>
        <v>Massimo Lecca</v>
      </c>
      <c r="P18" s="92">
        <f t="shared" si="2"/>
        <v>2</v>
      </c>
      <c r="Q18" s="93">
        <f t="shared" si="3"/>
        <v>3</v>
      </c>
    </row>
    <row r="19" spans="1:17" ht="12">
      <c r="A19" s="62">
        <f>A2</f>
        <v>1</v>
      </c>
      <c r="B19" s="63">
        <f>A6</f>
        <v>5</v>
      </c>
      <c r="C19" s="64" t="str">
        <f>C2</f>
        <v>Georges Grand</v>
      </c>
      <c r="D19" s="65" t="str">
        <f>C6</f>
        <v>Joachim Berret</v>
      </c>
      <c r="E19" s="78">
        <v>7</v>
      </c>
      <c r="F19" s="79">
        <v>11</v>
      </c>
      <c r="G19" s="78">
        <v>5</v>
      </c>
      <c r="H19" s="79">
        <v>11</v>
      </c>
      <c r="I19" s="78">
        <v>7</v>
      </c>
      <c r="J19" s="80">
        <v>11</v>
      </c>
      <c r="K19" s="69"/>
      <c r="L19" s="70"/>
      <c r="M19" s="69"/>
      <c r="N19" s="70"/>
      <c r="O19" s="71" t="str">
        <f t="shared" si="1"/>
        <v>Joachim Berret</v>
      </c>
      <c r="P19" s="82">
        <f t="shared" si="2"/>
        <v>0</v>
      </c>
      <c r="Q19" s="73">
        <f t="shared" si="3"/>
        <v>3</v>
      </c>
    </row>
    <row r="20" spans="1:17" ht="12">
      <c r="A20" s="74">
        <f>A3</f>
        <v>2</v>
      </c>
      <c r="B20" s="75">
        <f>A4</f>
        <v>3</v>
      </c>
      <c r="C20" s="76" t="str">
        <f>C3</f>
        <v>Eddy Friedli</v>
      </c>
      <c r="D20" s="77" t="str">
        <f>C4</f>
        <v>Mahn D'n Chau</v>
      </c>
      <c r="E20" s="66">
        <v>12</v>
      </c>
      <c r="F20" s="67">
        <v>10</v>
      </c>
      <c r="G20" s="66">
        <v>9</v>
      </c>
      <c r="H20" s="67">
        <v>11</v>
      </c>
      <c r="I20" s="66">
        <v>11</v>
      </c>
      <c r="J20" s="68">
        <v>8</v>
      </c>
      <c r="K20" s="81">
        <v>12</v>
      </c>
      <c r="L20" s="68">
        <v>10</v>
      </c>
      <c r="M20" s="81"/>
      <c r="N20" s="68"/>
      <c r="O20" s="71" t="str">
        <f t="shared" si="1"/>
        <v>Eddy Friedli</v>
      </c>
      <c r="P20" s="82">
        <f t="shared" si="2"/>
        <v>3</v>
      </c>
      <c r="Q20" s="73">
        <f t="shared" si="3"/>
        <v>1</v>
      </c>
    </row>
    <row r="21" spans="1:17" ht="12.75" thickBot="1">
      <c r="A21" s="83">
        <f>A5</f>
        <v>4</v>
      </c>
      <c r="B21" s="84">
        <f>A7</f>
        <v>6</v>
      </c>
      <c r="C21" s="85" t="str">
        <f>C5</f>
        <v>Massimo Lecca</v>
      </c>
      <c r="D21" s="86" t="str">
        <f>C7</f>
        <v>Louise Carrel</v>
      </c>
      <c r="E21" s="87">
        <v>11</v>
      </c>
      <c r="F21" s="88">
        <v>7</v>
      </c>
      <c r="G21" s="87">
        <v>11</v>
      </c>
      <c r="H21" s="88">
        <v>8</v>
      </c>
      <c r="I21" s="87">
        <v>11</v>
      </c>
      <c r="J21" s="89">
        <v>5</v>
      </c>
      <c r="K21" s="90"/>
      <c r="L21" s="89"/>
      <c r="M21" s="90"/>
      <c r="N21" s="89"/>
      <c r="O21" s="91" t="str">
        <f t="shared" si="1"/>
        <v>Massimo Lecca</v>
      </c>
      <c r="P21" s="92">
        <f t="shared" si="2"/>
        <v>3</v>
      </c>
      <c r="Q21" s="93">
        <f t="shared" si="3"/>
        <v>0</v>
      </c>
    </row>
    <row r="22" spans="1:17" ht="12">
      <c r="A22" s="62">
        <f>A2</f>
        <v>1</v>
      </c>
      <c r="B22" s="63">
        <f>A5</f>
        <v>4</v>
      </c>
      <c r="C22" s="64" t="str">
        <f>C2</f>
        <v>Georges Grand</v>
      </c>
      <c r="D22" s="65" t="str">
        <f>C5</f>
        <v>Massimo Lecca</v>
      </c>
      <c r="E22" s="66">
        <v>4</v>
      </c>
      <c r="F22" s="67">
        <v>11</v>
      </c>
      <c r="G22" s="66">
        <v>3</v>
      </c>
      <c r="H22" s="67">
        <v>11</v>
      </c>
      <c r="I22" s="66">
        <v>5</v>
      </c>
      <c r="J22" s="68">
        <v>11</v>
      </c>
      <c r="K22" s="69"/>
      <c r="L22" s="70"/>
      <c r="M22" s="69"/>
      <c r="N22" s="70"/>
      <c r="O22" s="71" t="str">
        <f t="shared" si="1"/>
        <v>Massimo Lecca</v>
      </c>
      <c r="P22" s="82">
        <f t="shared" si="2"/>
        <v>0</v>
      </c>
      <c r="Q22" s="73">
        <f t="shared" si="3"/>
        <v>3</v>
      </c>
    </row>
    <row r="23" spans="1:17" ht="12">
      <c r="A23" s="74">
        <f>A3</f>
        <v>2</v>
      </c>
      <c r="B23" s="75">
        <f>A7</f>
        <v>6</v>
      </c>
      <c r="C23" s="76" t="str">
        <f>C3</f>
        <v>Eddy Friedli</v>
      </c>
      <c r="D23" s="77" t="str">
        <f>C7</f>
        <v>Louise Carrel</v>
      </c>
      <c r="E23" s="78">
        <v>9</v>
      </c>
      <c r="F23" s="79">
        <v>11</v>
      </c>
      <c r="G23" s="78">
        <v>11</v>
      </c>
      <c r="H23" s="79">
        <v>9</v>
      </c>
      <c r="I23" s="78">
        <v>11</v>
      </c>
      <c r="J23" s="80">
        <v>7</v>
      </c>
      <c r="K23" s="81">
        <v>11</v>
      </c>
      <c r="L23" s="68">
        <v>9</v>
      </c>
      <c r="M23" s="81"/>
      <c r="N23" s="68"/>
      <c r="O23" s="71" t="str">
        <f t="shared" si="1"/>
        <v>Eddy Friedli</v>
      </c>
      <c r="P23" s="82">
        <f t="shared" si="2"/>
        <v>3</v>
      </c>
      <c r="Q23" s="73">
        <f t="shared" si="3"/>
        <v>1</v>
      </c>
    </row>
    <row r="24" spans="1:17" ht="12.75" thickBot="1">
      <c r="A24" s="83">
        <f>A4</f>
        <v>3</v>
      </c>
      <c r="B24" s="84">
        <f>A6</f>
        <v>5</v>
      </c>
      <c r="C24" s="85" t="str">
        <f>C4</f>
        <v>Mahn D'n Chau</v>
      </c>
      <c r="D24" s="86" t="str">
        <f>C6</f>
        <v>Joachim Berret</v>
      </c>
      <c r="E24" s="87">
        <v>6</v>
      </c>
      <c r="F24" s="88">
        <v>11</v>
      </c>
      <c r="G24" s="87">
        <v>12</v>
      </c>
      <c r="H24" s="88">
        <v>14</v>
      </c>
      <c r="I24" s="87">
        <v>11</v>
      </c>
      <c r="J24" s="89">
        <v>6</v>
      </c>
      <c r="K24" s="90">
        <v>15</v>
      </c>
      <c r="L24" s="89">
        <v>13</v>
      </c>
      <c r="M24" s="90">
        <v>8</v>
      </c>
      <c r="N24" s="89">
        <v>11</v>
      </c>
      <c r="O24" s="91" t="str">
        <f t="shared" si="1"/>
        <v>Joachim Berret</v>
      </c>
      <c r="P24" s="92">
        <f t="shared" si="2"/>
        <v>2</v>
      </c>
      <c r="Q24" s="93">
        <f t="shared" si="3"/>
        <v>3</v>
      </c>
    </row>
    <row r="25" spans="1:19" ht="12">
      <c r="A25" s="62">
        <f>A2</f>
        <v>1</v>
      </c>
      <c r="B25" s="63">
        <f>A4</f>
        <v>3</v>
      </c>
      <c r="C25" s="64" t="str">
        <f>C2</f>
        <v>Georges Grand</v>
      </c>
      <c r="D25" s="65" t="str">
        <f>C4</f>
        <v>Mahn D'n Chau</v>
      </c>
      <c r="E25" s="78">
        <v>5</v>
      </c>
      <c r="F25" s="79">
        <v>11</v>
      </c>
      <c r="G25" s="78">
        <v>7</v>
      </c>
      <c r="H25" s="79">
        <v>11</v>
      </c>
      <c r="I25" s="78">
        <v>9</v>
      </c>
      <c r="J25" s="80">
        <v>11</v>
      </c>
      <c r="K25" s="69"/>
      <c r="L25" s="70"/>
      <c r="M25" s="69"/>
      <c r="N25" s="70"/>
      <c r="O25" s="71" t="str">
        <f t="shared" si="1"/>
        <v>Mahn D'n Chau</v>
      </c>
      <c r="P25" s="82">
        <f t="shared" si="2"/>
        <v>0</v>
      </c>
      <c r="Q25" s="73">
        <f t="shared" si="3"/>
        <v>3</v>
      </c>
      <c r="S25" s="11"/>
    </row>
    <row r="26" spans="1:19" ht="12">
      <c r="A26" s="74">
        <f>A3</f>
        <v>2</v>
      </c>
      <c r="B26" s="75">
        <f>A5</f>
        <v>4</v>
      </c>
      <c r="C26" s="76" t="str">
        <f>C3</f>
        <v>Eddy Friedli</v>
      </c>
      <c r="D26" s="77" t="str">
        <f>C5</f>
        <v>Massimo Lecca</v>
      </c>
      <c r="E26" s="78">
        <v>6</v>
      </c>
      <c r="F26" s="79">
        <v>11</v>
      </c>
      <c r="G26" s="78">
        <v>11</v>
      </c>
      <c r="H26" s="79">
        <v>8</v>
      </c>
      <c r="I26" s="78">
        <v>4</v>
      </c>
      <c r="J26" s="80">
        <v>11</v>
      </c>
      <c r="K26" s="81">
        <v>11</v>
      </c>
      <c r="L26" s="68">
        <v>7</v>
      </c>
      <c r="M26" s="81">
        <v>12</v>
      </c>
      <c r="N26" s="68">
        <v>10</v>
      </c>
      <c r="O26" s="71" t="str">
        <f t="shared" si="1"/>
        <v>Eddy Friedli</v>
      </c>
      <c r="P26" s="82">
        <f t="shared" si="2"/>
        <v>3</v>
      </c>
      <c r="Q26" s="73">
        <f t="shared" si="3"/>
        <v>2</v>
      </c>
      <c r="S26" s="11"/>
    </row>
    <row r="27" spans="1:19" ht="12.75" thickBot="1">
      <c r="A27" s="83">
        <f>A6</f>
        <v>5</v>
      </c>
      <c r="B27" s="84">
        <f>A7</f>
        <v>6</v>
      </c>
      <c r="C27" s="85" t="str">
        <f>C6</f>
        <v>Joachim Berret</v>
      </c>
      <c r="D27" s="86" t="str">
        <f>C7</f>
        <v>Louise Carrel</v>
      </c>
      <c r="E27" s="87">
        <v>11</v>
      </c>
      <c r="F27" s="88">
        <v>8</v>
      </c>
      <c r="G27" s="87">
        <v>11</v>
      </c>
      <c r="H27" s="88">
        <v>7</v>
      </c>
      <c r="I27" s="87">
        <v>11</v>
      </c>
      <c r="J27" s="89">
        <v>9</v>
      </c>
      <c r="K27" s="90"/>
      <c r="L27" s="89"/>
      <c r="M27" s="90"/>
      <c r="N27" s="89"/>
      <c r="O27" s="91" t="str">
        <f t="shared" si="1"/>
        <v>Joachim Berret</v>
      </c>
      <c r="P27" s="92">
        <f t="shared" si="2"/>
        <v>3</v>
      </c>
      <c r="Q27" s="93">
        <f t="shared" si="3"/>
        <v>0</v>
      </c>
      <c r="S27" s="11"/>
    </row>
    <row r="28" spans="1:17" ht="12">
      <c r="A28" s="62">
        <f>A2</f>
        <v>1</v>
      </c>
      <c r="B28" s="63">
        <f>A3</f>
        <v>2</v>
      </c>
      <c r="C28" s="64" t="str">
        <f>C2</f>
        <v>Georges Grand</v>
      </c>
      <c r="D28" s="65" t="str">
        <f>C3</f>
        <v>Eddy Friedli</v>
      </c>
      <c r="E28" s="66">
        <v>4</v>
      </c>
      <c r="F28" s="67">
        <v>11</v>
      </c>
      <c r="G28" s="66">
        <v>8</v>
      </c>
      <c r="H28" s="67">
        <v>11</v>
      </c>
      <c r="I28" s="66">
        <v>5</v>
      </c>
      <c r="J28" s="68">
        <v>11</v>
      </c>
      <c r="K28" s="69"/>
      <c r="L28" s="70"/>
      <c r="M28" s="69"/>
      <c r="N28" s="70"/>
      <c r="O28" s="71" t="str">
        <f t="shared" si="1"/>
        <v>Eddy Friedli</v>
      </c>
      <c r="P28" s="82">
        <f t="shared" si="2"/>
        <v>0</v>
      </c>
      <c r="Q28" s="73">
        <f t="shared" si="3"/>
        <v>3</v>
      </c>
    </row>
    <row r="29" spans="1:17" ht="12">
      <c r="A29" s="74">
        <f>A4</f>
        <v>3</v>
      </c>
      <c r="B29" s="75">
        <f>A7</f>
        <v>6</v>
      </c>
      <c r="C29" s="76" t="str">
        <f>C4</f>
        <v>Mahn D'n Chau</v>
      </c>
      <c r="D29" s="77" t="str">
        <f>C7</f>
        <v>Louise Carrel</v>
      </c>
      <c r="E29" s="78">
        <v>11</v>
      </c>
      <c r="F29" s="79">
        <v>2</v>
      </c>
      <c r="G29" s="78">
        <v>13</v>
      </c>
      <c r="H29" s="79">
        <v>11</v>
      </c>
      <c r="I29" s="78">
        <v>11</v>
      </c>
      <c r="J29" s="80">
        <v>5</v>
      </c>
      <c r="K29" s="81"/>
      <c r="L29" s="68"/>
      <c r="M29" s="81"/>
      <c r="N29" s="68"/>
      <c r="O29" s="71" t="str">
        <f t="shared" si="1"/>
        <v>Mahn D'n Chau</v>
      </c>
      <c r="P29" s="82">
        <f t="shared" si="2"/>
        <v>3</v>
      </c>
      <c r="Q29" s="73">
        <f t="shared" si="3"/>
        <v>0</v>
      </c>
    </row>
    <row r="30" spans="1:17" ht="12.75" thickBot="1">
      <c r="A30" s="94">
        <f>A5</f>
        <v>4</v>
      </c>
      <c r="B30" s="95">
        <f>A6</f>
        <v>5</v>
      </c>
      <c r="C30" s="96" t="str">
        <f>C5</f>
        <v>Massimo Lecca</v>
      </c>
      <c r="D30" s="97" t="str">
        <f>C6</f>
        <v>Joachim Berret</v>
      </c>
      <c r="E30" s="98">
        <v>11</v>
      </c>
      <c r="F30" s="99">
        <v>6</v>
      </c>
      <c r="G30" s="98">
        <v>9</v>
      </c>
      <c r="H30" s="99">
        <v>11</v>
      </c>
      <c r="I30" s="98">
        <v>11</v>
      </c>
      <c r="J30" s="100">
        <v>7</v>
      </c>
      <c r="K30" s="101">
        <v>12</v>
      </c>
      <c r="L30" s="102">
        <v>14</v>
      </c>
      <c r="M30" s="101">
        <v>11</v>
      </c>
      <c r="N30" s="102">
        <v>4</v>
      </c>
      <c r="O30" s="103" t="str">
        <f t="shared" si="1"/>
        <v>Massimo Lecca</v>
      </c>
      <c r="P30" s="104">
        <f t="shared" si="2"/>
        <v>3</v>
      </c>
      <c r="Q30" s="105">
        <f t="shared" si="3"/>
        <v>2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6" t="s">
        <v>11</v>
      </c>
      <c r="H63" s="127"/>
      <c r="I63" s="126" t="s">
        <v>12</v>
      </c>
      <c r="J63" s="127"/>
      <c r="P63" s="3"/>
      <c r="Q63" s="3"/>
    </row>
    <row r="64" spans="1:17" ht="12">
      <c r="A64" s="128">
        <v>1</v>
      </c>
      <c r="B64" s="129"/>
      <c r="C64" s="106" t="s">
        <v>17</v>
      </c>
      <c r="D64" s="106" t="s">
        <v>18</v>
      </c>
      <c r="E64" s="107">
        <v>5</v>
      </c>
      <c r="F64" s="108"/>
      <c r="G64" s="130" t="s">
        <v>43</v>
      </c>
      <c r="H64" s="129"/>
      <c r="I64" s="130" t="s">
        <v>43</v>
      </c>
      <c r="J64" s="131"/>
      <c r="P64" s="3"/>
      <c r="Q64" s="3"/>
    </row>
    <row r="65" spans="1:17" ht="12">
      <c r="A65" s="124">
        <v>2</v>
      </c>
      <c r="B65" s="122"/>
      <c r="C65" s="106" t="s">
        <v>20</v>
      </c>
      <c r="D65" s="106" t="s">
        <v>21</v>
      </c>
      <c r="E65" s="107">
        <v>4</v>
      </c>
      <c r="F65" s="109"/>
      <c r="G65" s="118" t="s">
        <v>43</v>
      </c>
      <c r="H65" s="122"/>
      <c r="I65" s="118" t="s">
        <v>43</v>
      </c>
      <c r="J65" s="119"/>
      <c r="P65" s="3"/>
      <c r="Q65" s="3"/>
    </row>
    <row r="66" spans="1:17" ht="12">
      <c r="A66" s="124">
        <v>3</v>
      </c>
      <c r="B66" s="122"/>
      <c r="C66" s="106" t="s">
        <v>22</v>
      </c>
      <c r="D66" s="106" t="s">
        <v>23</v>
      </c>
      <c r="E66" s="107">
        <v>3</v>
      </c>
      <c r="F66" s="109"/>
      <c r="G66" s="118" t="s">
        <v>43</v>
      </c>
      <c r="H66" s="122"/>
      <c r="I66" s="118" t="s">
        <v>43</v>
      </c>
      <c r="J66" s="119"/>
      <c r="P66" s="3"/>
      <c r="Q66" s="3"/>
    </row>
    <row r="67" spans="1:17" ht="12">
      <c r="A67" s="124">
        <v>4</v>
      </c>
      <c r="B67" s="122"/>
      <c r="C67" s="106" t="s">
        <v>19</v>
      </c>
      <c r="D67" s="106" t="s">
        <v>18</v>
      </c>
      <c r="E67" s="107">
        <v>2</v>
      </c>
      <c r="F67" s="109"/>
      <c r="G67" s="118" t="s">
        <v>43</v>
      </c>
      <c r="H67" s="122"/>
      <c r="I67" s="118" t="s">
        <v>43</v>
      </c>
      <c r="J67" s="119"/>
      <c r="P67" s="3"/>
      <c r="Q67" s="3"/>
    </row>
    <row r="68" spans="1:17" ht="12">
      <c r="A68" s="124">
        <v>5</v>
      </c>
      <c r="B68" s="122"/>
      <c r="C68" s="106" t="s">
        <v>24</v>
      </c>
      <c r="D68" s="106" t="s">
        <v>23</v>
      </c>
      <c r="E68" s="107">
        <v>1</v>
      </c>
      <c r="F68" s="109"/>
      <c r="G68" s="118" t="s">
        <v>43</v>
      </c>
      <c r="H68" s="122"/>
      <c r="I68" s="118" t="s">
        <v>43</v>
      </c>
      <c r="J68" s="119"/>
      <c r="P68" s="3"/>
      <c r="Q68" s="3"/>
    </row>
    <row r="69" spans="1:17" ht="12.75" thickBot="1">
      <c r="A69" s="125">
        <v>6</v>
      </c>
      <c r="B69" s="123"/>
      <c r="C69" s="110" t="s">
        <v>15</v>
      </c>
      <c r="D69" s="110" t="s">
        <v>16</v>
      </c>
      <c r="E69" s="111">
        <v>0</v>
      </c>
      <c r="F69" s="112"/>
      <c r="G69" s="120" t="s">
        <v>43</v>
      </c>
      <c r="H69" s="123"/>
      <c r="I69" s="120" t="s">
        <v>43</v>
      </c>
      <c r="J69" s="12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7:B67"/>
    <mergeCell ref="A68:B68"/>
    <mergeCell ref="A69:B69"/>
    <mergeCell ref="G64:H64"/>
    <mergeCell ref="A64:B64"/>
    <mergeCell ref="A65:B65"/>
    <mergeCell ref="A66:B66"/>
    <mergeCell ref="G65:H65"/>
    <mergeCell ref="G66:H66"/>
    <mergeCell ref="G67:H67"/>
    <mergeCell ref="P1:Q1"/>
    <mergeCell ref="I64:J64"/>
    <mergeCell ref="I65:J65"/>
    <mergeCell ref="I66:J66"/>
    <mergeCell ref="I69:J69"/>
    <mergeCell ref="K15:L15"/>
    <mergeCell ref="I67:J67"/>
    <mergeCell ref="I68:J68"/>
    <mergeCell ref="G68:H68"/>
    <mergeCell ref="G69:H69"/>
    <mergeCell ref="M15:N15"/>
    <mergeCell ref="G63:H63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S449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41244</v>
      </c>
      <c r="Q1" s="113"/>
    </row>
    <row r="2" spans="1:17" ht="13.5" customHeight="1">
      <c r="A2" s="44">
        <v>1</v>
      </c>
      <c r="B2" s="45"/>
      <c r="C2" s="46" t="s">
        <v>25</v>
      </c>
      <c r="D2" s="46" t="s">
        <v>16</v>
      </c>
      <c r="E2" s="47">
        <f aca="true" t="shared" si="0" ref="E2:E7">COUNTIF($O$16:$O$30,C2)</f>
        <v>3</v>
      </c>
      <c r="F2" s="48"/>
      <c r="G2" s="49">
        <f>SUM(P16,P19,P22,P25,P28)</f>
        <v>10</v>
      </c>
      <c r="H2" s="50"/>
      <c r="I2" s="47">
        <f>SUM(Q16,Q19,Q22,Q25,Q28)</f>
        <v>8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26</v>
      </c>
      <c r="D3" s="46" t="s">
        <v>18</v>
      </c>
      <c r="E3" s="47">
        <f t="shared" si="0"/>
        <v>1</v>
      </c>
      <c r="F3" s="50"/>
      <c r="G3" s="49">
        <f>SUM(P17,P20,P23,P26,Q28)</f>
        <v>6</v>
      </c>
      <c r="H3" s="50"/>
      <c r="I3" s="52">
        <f>SUM(Q17,Q20,Q23,Q26,P28)</f>
        <v>12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27</v>
      </c>
      <c r="D4" s="46" t="s">
        <v>21</v>
      </c>
      <c r="E4" s="47">
        <f t="shared" si="0"/>
        <v>4</v>
      </c>
      <c r="F4" s="48"/>
      <c r="G4" s="49">
        <f>SUM(P18,Q20,P24,Q25,P29)</f>
        <v>12</v>
      </c>
      <c r="H4" s="50"/>
      <c r="I4" s="52">
        <f>SUM(Q18,P20,Q24,P25,Q29)</f>
        <v>5</v>
      </c>
      <c r="J4" s="53"/>
      <c r="K4" s="6"/>
      <c r="L4" s="6"/>
      <c r="M4" s="6"/>
      <c r="N4" s="6"/>
      <c r="O4" s="5" t="s">
        <v>14</v>
      </c>
      <c r="P4" s="43">
        <v>2</v>
      </c>
      <c r="Q4" s="8"/>
    </row>
    <row r="5" spans="1:17" ht="12">
      <c r="A5" s="44">
        <v>4</v>
      </c>
      <c r="B5" s="45"/>
      <c r="C5" s="46" t="s">
        <v>28</v>
      </c>
      <c r="D5" s="46" t="s">
        <v>21</v>
      </c>
      <c r="E5" s="47">
        <f t="shared" si="0"/>
        <v>0</v>
      </c>
      <c r="F5" s="50"/>
      <c r="G5" s="49">
        <f>SUM(Q18,P21,Q22,Q26,P30)</f>
        <v>1</v>
      </c>
      <c r="H5" s="50"/>
      <c r="I5" s="52">
        <f>SUM(P18,Q21,P22,P26,Q30)</f>
        <v>15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29</v>
      </c>
      <c r="D6" s="46" t="s">
        <v>23</v>
      </c>
      <c r="E6" s="47">
        <f t="shared" si="0"/>
        <v>2</v>
      </c>
      <c r="F6" s="50"/>
      <c r="G6" s="49">
        <f>SUM(Q17,Q19,Q24,P27,Q30)</f>
        <v>7</v>
      </c>
      <c r="H6" s="50"/>
      <c r="I6" s="52">
        <f>SUM(P17,P19,P24,Q27,P30)</f>
        <v>11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 t="s">
        <v>30</v>
      </c>
      <c r="D7" s="56" t="s">
        <v>31</v>
      </c>
      <c r="E7" s="57">
        <f t="shared" si="0"/>
        <v>5</v>
      </c>
      <c r="F7" s="58"/>
      <c r="G7" s="59">
        <f>SUM(Q16,Q21,Q23,Q27,Q29)</f>
        <v>15</v>
      </c>
      <c r="H7" s="58"/>
      <c r="I7" s="60">
        <f>SUM(P16,P21,P23,P27,P29)</f>
        <v>0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4">
        <v>4</v>
      </c>
      <c r="L15" s="115"/>
      <c r="M15" s="116">
        <v>5</v>
      </c>
      <c r="N15" s="117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A7</f>
        <v>6</v>
      </c>
      <c r="C16" s="64" t="str">
        <f>C2</f>
        <v>Jonas Repond</v>
      </c>
      <c r="D16" s="65" t="str">
        <f>C7</f>
        <v>Kenny Manixab</v>
      </c>
      <c r="E16" s="66">
        <v>1</v>
      </c>
      <c r="F16" s="67">
        <v>11</v>
      </c>
      <c r="G16" s="66">
        <v>2</v>
      </c>
      <c r="H16" s="67">
        <v>11</v>
      </c>
      <c r="I16" s="66">
        <v>2</v>
      </c>
      <c r="J16" s="68">
        <v>11</v>
      </c>
      <c r="K16" s="69"/>
      <c r="L16" s="70"/>
      <c r="M16" s="69"/>
      <c r="N16" s="70"/>
      <c r="O16" s="71" t="str">
        <f aca="true" t="shared" si="1" ref="O16:O30">IF(AND(P16&lt;3,Q16&lt;3),"",IF(P16=3,C16,D16))</f>
        <v>Kenny Manixab</v>
      </c>
      <c r="P16" s="72">
        <f aca="true" t="shared" si="2" ref="P16:P30">(E16&gt;F16)+(G16&gt;H16)+(I16&gt;J16)+(K16&gt;L16)+(M16&gt;N16)</f>
        <v>0</v>
      </c>
      <c r="Q16" s="73">
        <f aca="true" t="shared" si="3" ref="Q16:Q30">(E16&lt;F16)+(G16&lt;H16)+(I16&lt;J16)+(K16&lt;L16)+(M16&lt;N16)</f>
        <v>3</v>
      </c>
    </row>
    <row r="17" spans="1:17" ht="12">
      <c r="A17" s="74">
        <f>A3</f>
        <v>2</v>
      </c>
      <c r="B17" s="75">
        <f>A6</f>
        <v>5</v>
      </c>
      <c r="C17" s="76" t="str">
        <f>C3</f>
        <v>Kylian Hänni</v>
      </c>
      <c r="D17" s="77" t="str">
        <f>C6</f>
        <v>Cyrille Dumont</v>
      </c>
      <c r="E17" s="78">
        <v>10</v>
      </c>
      <c r="F17" s="79">
        <v>12</v>
      </c>
      <c r="G17" s="78">
        <v>6</v>
      </c>
      <c r="H17" s="79">
        <v>11</v>
      </c>
      <c r="I17" s="78">
        <v>11</v>
      </c>
      <c r="J17" s="80">
        <v>9</v>
      </c>
      <c r="K17" s="81">
        <v>5</v>
      </c>
      <c r="L17" s="68">
        <v>11</v>
      </c>
      <c r="M17" s="81"/>
      <c r="N17" s="68"/>
      <c r="O17" s="71" t="str">
        <f t="shared" si="1"/>
        <v>Cyrille Dumont</v>
      </c>
      <c r="P17" s="82">
        <f t="shared" si="2"/>
        <v>1</v>
      </c>
      <c r="Q17" s="73">
        <f t="shared" si="3"/>
        <v>3</v>
      </c>
    </row>
    <row r="18" spans="1:17" ht="12.75" thickBot="1">
      <c r="A18" s="83">
        <f>A4</f>
        <v>3</v>
      </c>
      <c r="B18" s="84">
        <f>A5</f>
        <v>4</v>
      </c>
      <c r="C18" s="85" t="str">
        <f>C4</f>
        <v>Arnaud Chablais</v>
      </c>
      <c r="D18" s="86" t="str">
        <f>C5</f>
        <v>Benjamin Meylan</v>
      </c>
      <c r="E18" s="87">
        <v>11</v>
      </c>
      <c r="F18" s="88">
        <v>1</v>
      </c>
      <c r="G18" s="87">
        <v>11</v>
      </c>
      <c r="H18" s="88">
        <v>3</v>
      </c>
      <c r="I18" s="87">
        <v>11</v>
      </c>
      <c r="J18" s="89">
        <v>6</v>
      </c>
      <c r="K18" s="90"/>
      <c r="L18" s="89"/>
      <c r="M18" s="90"/>
      <c r="N18" s="89"/>
      <c r="O18" s="91" t="str">
        <f t="shared" si="1"/>
        <v>Arnaud Chablais</v>
      </c>
      <c r="P18" s="92">
        <f t="shared" si="2"/>
        <v>3</v>
      </c>
      <c r="Q18" s="93">
        <f t="shared" si="3"/>
        <v>0</v>
      </c>
    </row>
    <row r="19" spans="1:17" ht="12">
      <c r="A19" s="62">
        <f>A2</f>
        <v>1</v>
      </c>
      <c r="B19" s="63">
        <f>A6</f>
        <v>5</v>
      </c>
      <c r="C19" s="64" t="str">
        <f>C2</f>
        <v>Jonas Repond</v>
      </c>
      <c r="D19" s="65" t="str">
        <f>C6</f>
        <v>Cyrille Dumont</v>
      </c>
      <c r="E19" s="78">
        <v>11</v>
      </c>
      <c r="F19" s="79">
        <v>5</v>
      </c>
      <c r="G19" s="78">
        <v>11</v>
      </c>
      <c r="H19" s="79">
        <v>4</v>
      </c>
      <c r="I19" s="78">
        <v>11</v>
      </c>
      <c r="J19" s="80">
        <v>7</v>
      </c>
      <c r="K19" s="69"/>
      <c r="L19" s="70"/>
      <c r="M19" s="69"/>
      <c r="N19" s="70"/>
      <c r="O19" s="71" t="str">
        <f t="shared" si="1"/>
        <v>Jonas Repond</v>
      </c>
      <c r="P19" s="82">
        <f t="shared" si="2"/>
        <v>3</v>
      </c>
      <c r="Q19" s="73">
        <f t="shared" si="3"/>
        <v>0</v>
      </c>
    </row>
    <row r="20" spans="1:17" ht="12">
      <c r="A20" s="74">
        <f>A3</f>
        <v>2</v>
      </c>
      <c r="B20" s="75">
        <f>A4</f>
        <v>3</v>
      </c>
      <c r="C20" s="76" t="str">
        <f>C3</f>
        <v>Kylian Hänni</v>
      </c>
      <c r="D20" s="77" t="str">
        <f>C4</f>
        <v>Arnaud Chablais</v>
      </c>
      <c r="E20" s="66">
        <v>5</v>
      </c>
      <c r="F20" s="67">
        <v>11</v>
      </c>
      <c r="G20" s="66">
        <v>10</v>
      </c>
      <c r="H20" s="67">
        <v>12</v>
      </c>
      <c r="I20" s="66">
        <v>2</v>
      </c>
      <c r="J20" s="68">
        <v>11</v>
      </c>
      <c r="K20" s="81"/>
      <c r="L20" s="68"/>
      <c r="M20" s="81"/>
      <c r="N20" s="68"/>
      <c r="O20" s="71" t="str">
        <f t="shared" si="1"/>
        <v>Arnaud Chablais</v>
      </c>
      <c r="P20" s="82">
        <f t="shared" si="2"/>
        <v>0</v>
      </c>
      <c r="Q20" s="73">
        <f t="shared" si="3"/>
        <v>3</v>
      </c>
    </row>
    <row r="21" spans="1:17" ht="12.75" thickBot="1">
      <c r="A21" s="83">
        <f>A5</f>
        <v>4</v>
      </c>
      <c r="B21" s="84">
        <f>A7</f>
        <v>6</v>
      </c>
      <c r="C21" s="85" t="str">
        <f>C5</f>
        <v>Benjamin Meylan</v>
      </c>
      <c r="D21" s="86" t="str">
        <f>C7</f>
        <v>Kenny Manixab</v>
      </c>
      <c r="E21" s="87">
        <v>2</v>
      </c>
      <c r="F21" s="88">
        <v>11</v>
      </c>
      <c r="G21" s="87">
        <v>3</v>
      </c>
      <c r="H21" s="88">
        <v>11</v>
      </c>
      <c r="I21" s="87">
        <v>3</v>
      </c>
      <c r="J21" s="89">
        <v>11</v>
      </c>
      <c r="K21" s="90"/>
      <c r="L21" s="89"/>
      <c r="M21" s="90"/>
      <c r="N21" s="89"/>
      <c r="O21" s="91" t="str">
        <f t="shared" si="1"/>
        <v>Kenny Manixab</v>
      </c>
      <c r="P21" s="92">
        <f t="shared" si="2"/>
        <v>0</v>
      </c>
      <c r="Q21" s="93">
        <f t="shared" si="3"/>
        <v>3</v>
      </c>
    </row>
    <row r="22" spans="1:17" ht="12">
      <c r="A22" s="62">
        <f>A2</f>
        <v>1</v>
      </c>
      <c r="B22" s="63">
        <f>A5</f>
        <v>4</v>
      </c>
      <c r="C22" s="64" t="str">
        <f>C2</f>
        <v>Jonas Repond</v>
      </c>
      <c r="D22" s="65" t="str">
        <f>C5</f>
        <v>Benjamin Meylan</v>
      </c>
      <c r="E22" s="66">
        <v>11</v>
      </c>
      <c r="F22" s="67">
        <v>1</v>
      </c>
      <c r="G22" s="66">
        <v>11</v>
      </c>
      <c r="H22" s="67">
        <v>4</v>
      </c>
      <c r="I22" s="66">
        <v>11</v>
      </c>
      <c r="J22" s="68">
        <v>6</v>
      </c>
      <c r="K22" s="69"/>
      <c r="L22" s="70"/>
      <c r="M22" s="69"/>
      <c r="N22" s="70"/>
      <c r="O22" s="71" t="str">
        <f t="shared" si="1"/>
        <v>Jonas Repond</v>
      </c>
      <c r="P22" s="82">
        <f t="shared" si="2"/>
        <v>3</v>
      </c>
      <c r="Q22" s="73">
        <f t="shared" si="3"/>
        <v>0</v>
      </c>
    </row>
    <row r="23" spans="1:17" ht="12">
      <c r="A23" s="74">
        <f>A3</f>
        <v>2</v>
      </c>
      <c r="B23" s="75">
        <f>A7</f>
        <v>6</v>
      </c>
      <c r="C23" s="76" t="str">
        <f>C3</f>
        <v>Kylian Hänni</v>
      </c>
      <c r="D23" s="77" t="str">
        <f>C7</f>
        <v>Kenny Manixab</v>
      </c>
      <c r="E23" s="78">
        <v>5</v>
      </c>
      <c r="F23" s="79">
        <v>11</v>
      </c>
      <c r="G23" s="78">
        <v>1</v>
      </c>
      <c r="H23" s="79">
        <v>11</v>
      </c>
      <c r="I23" s="78">
        <v>5</v>
      </c>
      <c r="J23" s="80">
        <v>11</v>
      </c>
      <c r="K23" s="81"/>
      <c r="L23" s="68"/>
      <c r="M23" s="81"/>
      <c r="N23" s="68"/>
      <c r="O23" s="71" t="str">
        <f t="shared" si="1"/>
        <v>Kenny Manixab</v>
      </c>
      <c r="P23" s="82">
        <f t="shared" si="2"/>
        <v>0</v>
      </c>
      <c r="Q23" s="73">
        <f t="shared" si="3"/>
        <v>3</v>
      </c>
    </row>
    <row r="24" spans="1:17" ht="12.75" thickBot="1">
      <c r="A24" s="83">
        <f>A4</f>
        <v>3</v>
      </c>
      <c r="B24" s="84">
        <f>A6</f>
        <v>5</v>
      </c>
      <c r="C24" s="85" t="str">
        <f>C4</f>
        <v>Arnaud Chablais</v>
      </c>
      <c r="D24" s="86" t="str">
        <f>C6</f>
        <v>Cyrille Dumont</v>
      </c>
      <c r="E24" s="87">
        <v>11</v>
      </c>
      <c r="F24" s="88">
        <v>9</v>
      </c>
      <c r="G24" s="87">
        <v>11</v>
      </c>
      <c r="H24" s="88">
        <v>7</v>
      </c>
      <c r="I24" s="87">
        <v>5</v>
      </c>
      <c r="J24" s="89">
        <v>11</v>
      </c>
      <c r="K24" s="90">
        <v>11</v>
      </c>
      <c r="L24" s="89">
        <v>9</v>
      </c>
      <c r="M24" s="90"/>
      <c r="N24" s="89"/>
      <c r="O24" s="91" t="str">
        <f t="shared" si="1"/>
        <v>Arnaud Chablais</v>
      </c>
      <c r="P24" s="92">
        <f t="shared" si="2"/>
        <v>3</v>
      </c>
      <c r="Q24" s="93">
        <f t="shared" si="3"/>
        <v>1</v>
      </c>
    </row>
    <row r="25" spans="1:19" ht="12">
      <c r="A25" s="62">
        <f>A2</f>
        <v>1</v>
      </c>
      <c r="B25" s="63">
        <f>A4</f>
        <v>3</v>
      </c>
      <c r="C25" s="64" t="str">
        <f>C2</f>
        <v>Jonas Repond</v>
      </c>
      <c r="D25" s="65" t="str">
        <f>C4</f>
        <v>Arnaud Chablais</v>
      </c>
      <c r="E25" s="78">
        <v>9</v>
      </c>
      <c r="F25" s="79">
        <v>11</v>
      </c>
      <c r="G25" s="78">
        <v>11</v>
      </c>
      <c r="H25" s="79">
        <v>7</v>
      </c>
      <c r="I25" s="78">
        <v>6</v>
      </c>
      <c r="J25" s="80">
        <v>11</v>
      </c>
      <c r="K25" s="69">
        <v>10</v>
      </c>
      <c r="L25" s="70">
        <v>12</v>
      </c>
      <c r="M25" s="69"/>
      <c r="N25" s="70"/>
      <c r="O25" s="71" t="str">
        <f t="shared" si="1"/>
        <v>Arnaud Chablais</v>
      </c>
      <c r="P25" s="82">
        <f t="shared" si="2"/>
        <v>1</v>
      </c>
      <c r="Q25" s="73">
        <f t="shared" si="3"/>
        <v>3</v>
      </c>
      <c r="S25" s="11"/>
    </row>
    <row r="26" spans="1:19" ht="12">
      <c r="A26" s="74">
        <f>A3</f>
        <v>2</v>
      </c>
      <c r="B26" s="75">
        <f>A5</f>
        <v>4</v>
      </c>
      <c r="C26" s="76" t="str">
        <f>C3</f>
        <v>Kylian Hänni</v>
      </c>
      <c r="D26" s="77" t="str">
        <f>C5</f>
        <v>Benjamin Meylan</v>
      </c>
      <c r="E26" s="78">
        <v>11</v>
      </c>
      <c r="F26" s="79">
        <v>6</v>
      </c>
      <c r="G26" s="78">
        <v>11</v>
      </c>
      <c r="H26" s="79">
        <v>9</v>
      </c>
      <c r="I26" s="78">
        <v>11</v>
      </c>
      <c r="J26" s="80">
        <v>9</v>
      </c>
      <c r="K26" s="81"/>
      <c r="L26" s="68"/>
      <c r="M26" s="81"/>
      <c r="N26" s="68"/>
      <c r="O26" s="71" t="str">
        <f t="shared" si="1"/>
        <v>Kylian Hänni</v>
      </c>
      <c r="P26" s="82">
        <f t="shared" si="2"/>
        <v>3</v>
      </c>
      <c r="Q26" s="73">
        <f t="shared" si="3"/>
        <v>0</v>
      </c>
      <c r="S26" s="11"/>
    </row>
    <row r="27" spans="1:19" ht="12.75" thickBot="1">
      <c r="A27" s="83">
        <f>A6</f>
        <v>5</v>
      </c>
      <c r="B27" s="84">
        <f>A7</f>
        <v>6</v>
      </c>
      <c r="C27" s="85" t="str">
        <f>C6</f>
        <v>Cyrille Dumont</v>
      </c>
      <c r="D27" s="86" t="str">
        <f>C7</f>
        <v>Kenny Manixab</v>
      </c>
      <c r="E27" s="87">
        <v>4</v>
      </c>
      <c r="F27" s="88">
        <v>11</v>
      </c>
      <c r="G27" s="87">
        <v>2</v>
      </c>
      <c r="H27" s="88">
        <v>11</v>
      </c>
      <c r="I27" s="87">
        <v>1</v>
      </c>
      <c r="J27" s="89">
        <v>11</v>
      </c>
      <c r="K27" s="90"/>
      <c r="L27" s="89"/>
      <c r="M27" s="90"/>
      <c r="N27" s="89"/>
      <c r="O27" s="91" t="str">
        <f t="shared" si="1"/>
        <v>Kenny Manixab</v>
      </c>
      <c r="P27" s="92">
        <f t="shared" si="2"/>
        <v>0</v>
      </c>
      <c r="Q27" s="93">
        <f t="shared" si="3"/>
        <v>3</v>
      </c>
      <c r="S27" s="11"/>
    </row>
    <row r="28" spans="1:17" ht="12">
      <c r="A28" s="62">
        <f>A2</f>
        <v>1</v>
      </c>
      <c r="B28" s="63">
        <f>A3</f>
        <v>2</v>
      </c>
      <c r="C28" s="64" t="str">
        <f>C2</f>
        <v>Jonas Repond</v>
      </c>
      <c r="D28" s="65" t="str">
        <f>C3</f>
        <v>Kylian Hänni</v>
      </c>
      <c r="E28" s="66">
        <v>10</v>
      </c>
      <c r="F28" s="67">
        <v>12</v>
      </c>
      <c r="G28" s="66">
        <v>11</v>
      </c>
      <c r="H28" s="67">
        <v>7</v>
      </c>
      <c r="I28" s="66">
        <v>11</v>
      </c>
      <c r="J28" s="68">
        <v>6</v>
      </c>
      <c r="K28" s="69">
        <v>7</v>
      </c>
      <c r="L28" s="70">
        <v>11</v>
      </c>
      <c r="M28" s="69">
        <v>11</v>
      </c>
      <c r="N28" s="70">
        <v>8</v>
      </c>
      <c r="O28" s="71" t="str">
        <f t="shared" si="1"/>
        <v>Jonas Repond</v>
      </c>
      <c r="P28" s="82">
        <f t="shared" si="2"/>
        <v>3</v>
      </c>
      <c r="Q28" s="73">
        <f t="shared" si="3"/>
        <v>2</v>
      </c>
    </row>
    <row r="29" spans="1:17" ht="12">
      <c r="A29" s="74">
        <f>A4</f>
        <v>3</v>
      </c>
      <c r="B29" s="75">
        <f>A7</f>
        <v>6</v>
      </c>
      <c r="C29" s="76" t="str">
        <f>C4</f>
        <v>Arnaud Chablais</v>
      </c>
      <c r="D29" s="77" t="str">
        <f>C7</f>
        <v>Kenny Manixab</v>
      </c>
      <c r="E29" s="78">
        <v>6</v>
      </c>
      <c r="F29" s="79">
        <v>11</v>
      </c>
      <c r="G29" s="78">
        <v>3</v>
      </c>
      <c r="H29" s="79">
        <v>11</v>
      </c>
      <c r="I29" s="78">
        <v>3</v>
      </c>
      <c r="J29" s="80">
        <v>11</v>
      </c>
      <c r="K29" s="81"/>
      <c r="L29" s="68"/>
      <c r="M29" s="81"/>
      <c r="N29" s="68"/>
      <c r="O29" s="71" t="str">
        <f t="shared" si="1"/>
        <v>Kenny Manixab</v>
      </c>
      <c r="P29" s="82">
        <f t="shared" si="2"/>
        <v>0</v>
      </c>
      <c r="Q29" s="73">
        <f t="shared" si="3"/>
        <v>3</v>
      </c>
    </row>
    <row r="30" spans="1:17" ht="12.75" thickBot="1">
      <c r="A30" s="94">
        <f>A5</f>
        <v>4</v>
      </c>
      <c r="B30" s="95">
        <f>A6</f>
        <v>5</v>
      </c>
      <c r="C30" s="96" t="str">
        <f>C5</f>
        <v>Benjamin Meylan</v>
      </c>
      <c r="D30" s="97" t="str">
        <f>C6</f>
        <v>Cyrille Dumont</v>
      </c>
      <c r="E30" s="98">
        <v>11</v>
      </c>
      <c r="F30" s="99">
        <v>8</v>
      </c>
      <c r="G30" s="98">
        <v>5</v>
      </c>
      <c r="H30" s="99">
        <v>11</v>
      </c>
      <c r="I30" s="98">
        <v>3</v>
      </c>
      <c r="J30" s="100">
        <v>11</v>
      </c>
      <c r="K30" s="101">
        <v>5</v>
      </c>
      <c r="L30" s="102">
        <v>11</v>
      </c>
      <c r="M30" s="101"/>
      <c r="N30" s="102"/>
      <c r="O30" s="103" t="str">
        <f t="shared" si="1"/>
        <v>Cyrille Dumont</v>
      </c>
      <c r="P30" s="104">
        <f t="shared" si="2"/>
        <v>1</v>
      </c>
      <c r="Q30" s="105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6" t="s">
        <v>11</v>
      </c>
      <c r="H63" s="127"/>
      <c r="I63" s="126" t="s">
        <v>12</v>
      </c>
      <c r="J63" s="127"/>
      <c r="P63" s="3"/>
      <c r="Q63" s="3"/>
    </row>
    <row r="64" spans="1:17" ht="12">
      <c r="A64" s="128">
        <v>1</v>
      </c>
      <c r="B64" s="129"/>
      <c r="C64" s="106" t="s">
        <v>30</v>
      </c>
      <c r="D64" s="106" t="s">
        <v>31</v>
      </c>
      <c r="E64" s="107">
        <v>5</v>
      </c>
      <c r="F64" s="108"/>
      <c r="G64" s="130" t="s">
        <v>43</v>
      </c>
      <c r="H64" s="129"/>
      <c r="I64" s="130" t="s">
        <v>43</v>
      </c>
      <c r="J64" s="131"/>
      <c r="P64" s="3"/>
      <c r="Q64" s="3"/>
    </row>
    <row r="65" spans="1:17" ht="12">
      <c r="A65" s="124">
        <v>2</v>
      </c>
      <c r="B65" s="122"/>
      <c r="C65" s="106" t="s">
        <v>27</v>
      </c>
      <c r="D65" s="106" t="s">
        <v>21</v>
      </c>
      <c r="E65" s="107">
        <v>4</v>
      </c>
      <c r="F65" s="109"/>
      <c r="G65" s="118" t="s">
        <v>43</v>
      </c>
      <c r="H65" s="122"/>
      <c r="I65" s="118" t="s">
        <v>43</v>
      </c>
      <c r="J65" s="119"/>
      <c r="P65" s="3"/>
      <c r="Q65" s="3"/>
    </row>
    <row r="66" spans="1:17" ht="12">
      <c r="A66" s="124">
        <v>3</v>
      </c>
      <c r="B66" s="122"/>
      <c r="C66" s="106" t="s">
        <v>25</v>
      </c>
      <c r="D66" s="106" t="s">
        <v>16</v>
      </c>
      <c r="E66" s="107">
        <v>3</v>
      </c>
      <c r="F66" s="109"/>
      <c r="G66" s="118" t="s">
        <v>43</v>
      </c>
      <c r="H66" s="122"/>
      <c r="I66" s="118" t="s">
        <v>43</v>
      </c>
      <c r="J66" s="119"/>
      <c r="P66" s="3"/>
      <c r="Q66" s="3"/>
    </row>
    <row r="67" spans="1:17" ht="12">
      <c r="A67" s="124">
        <v>4</v>
      </c>
      <c r="B67" s="122"/>
      <c r="C67" s="106" t="s">
        <v>29</v>
      </c>
      <c r="D67" s="106" t="s">
        <v>23</v>
      </c>
      <c r="E67" s="107">
        <v>2</v>
      </c>
      <c r="F67" s="109"/>
      <c r="G67" s="118" t="s">
        <v>43</v>
      </c>
      <c r="H67" s="122"/>
      <c r="I67" s="118" t="s">
        <v>43</v>
      </c>
      <c r="J67" s="119"/>
      <c r="P67" s="3"/>
      <c r="Q67" s="3"/>
    </row>
    <row r="68" spans="1:17" ht="12">
      <c r="A68" s="124">
        <v>5</v>
      </c>
      <c r="B68" s="122"/>
      <c r="C68" s="106" t="s">
        <v>26</v>
      </c>
      <c r="D68" s="106" t="s">
        <v>18</v>
      </c>
      <c r="E68" s="107">
        <v>1</v>
      </c>
      <c r="F68" s="109"/>
      <c r="G68" s="118" t="s">
        <v>43</v>
      </c>
      <c r="H68" s="122"/>
      <c r="I68" s="118" t="s">
        <v>43</v>
      </c>
      <c r="J68" s="119"/>
      <c r="P68" s="3"/>
      <c r="Q68" s="3"/>
    </row>
    <row r="69" spans="1:17" ht="12.75" thickBot="1">
      <c r="A69" s="125">
        <v>6</v>
      </c>
      <c r="B69" s="123"/>
      <c r="C69" s="110" t="s">
        <v>28</v>
      </c>
      <c r="D69" s="110" t="s">
        <v>21</v>
      </c>
      <c r="E69" s="111">
        <v>0</v>
      </c>
      <c r="F69" s="112"/>
      <c r="G69" s="120" t="s">
        <v>43</v>
      </c>
      <c r="H69" s="123"/>
      <c r="I69" s="120" t="s">
        <v>43</v>
      </c>
      <c r="J69" s="12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I69:J69"/>
    <mergeCell ref="K15:L15"/>
    <mergeCell ref="I67:J67"/>
    <mergeCell ref="I68:J68"/>
    <mergeCell ref="I66:J66"/>
    <mergeCell ref="I63:J63"/>
    <mergeCell ref="I64:J64"/>
    <mergeCell ref="I65:J65"/>
    <mergeCell ref="P1:Q1"/>
    <mergeCell ref="A64:B64"/>
    <mergeCell ref="A65:B65"/>
    <mergeCell ref="A66:B66"/>
    <mergeCell ref="M15:N15"/>
    <mergeCell ref="G65:H65"/>
    <mergeCell ref="G63:H63"/>
    <mergeCell ref="G66:H66"/>
    <mergeCell ref="G64:H64"/>
    <mergeCell ref="A67:B67"/>
    <mergeCell ref="A68:B68"/>
    <mergeCell ref="A69:B69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1">
    <pageSetUpPr fitToPage="1"/>
  </sheetPr>
  <dimension ref="A1:S449"/>
  <sheetViews>
    <sheetView tabSelected="1"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41244</v>
      </c>
      <c r="Q1" s="113"/>
    </row>
    <row r="2" spans="1:17" ht="13.5" customHeight="1">
      <c r="A2" s="44">
        <v>1</v>
      </c>
      <c r="B2" s="45"/>
      <c r="C2" s="46" t="s">
        <v>32</v>
      </c>
      <c r="D2" s="46" t="s">
        <v>18</v>
      </c>
      <c r="E2" s="47">
        <f aca="true" t="shared" si="0" ref="E2:E7">COUNTIF($O$16:$O$30,C2)</f>
        <v>3</v>
      </c>
      <c r="F2" s="48"/>
      <c r="G2" s="49">
        <f>SUM(P16,P19,P22,P25,P28)</f>
        <v>12</v>
      </c>
      <c r="H2" s="50"/>
      <c r="I2" s="47">
        <f>SUM(Q16,Q19,Q22,Q25,Q28)</f>
        <v>6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33</v>
      </c>
      <c r="D3" s="46" t="s">
        <v>18</v>
      </c>
      <c r="E3" s="47">
        <f t="shared" si="0"/>
        <v>2</v>
      </c>
      <c r="F3" s="50"/>
      <c r="G3" s="49">
        <f>SUM(P17,P20,P23,P26,Q28)</f>
        <v>8</v>
      </c>
      <c r="H3" s="50"/>
      <c r="I3" s="52">
        <f>SUM(Q17,Q20,Q23,Q26,P28)</f>
        <v>10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34</v>
      </c>
      <c r="D4" s="46" t="s">
        <v>21</v>
      </c>
      <c r="E4" s="47">
        <f t="shared" si="0"/>
        <v>5</v>
      </c>
      <c r="F4" s="48"/>
      <c r="G4" s="49">
        <f>SUM(P18,Q20,P24,Q25,P29)</f>
        <v>15</v>
      </c>
      <c r="H4" s="50"/>
      <c r="I4" s="52">
        <f>SUM(Q18,P20,Q24,P25,Q29)</f>
        <v>5</v>
      </c>
      <c r="J4" s="53"/>
      <c r="K4" s="6"/>
      <c r="L4" s="6"/>
      <c r="M4" s="6"/>
      <c r="N4" s="6"/>
      <c r="O4" s="5" t="s">
        <v>14</v>
      </c>
      <c r="P4" s="43">
        <v>3</v>
      </c>
      <c r="Q4" s="8"/>
    </row>
    <row r="5" spans="1:17" ht="12">
      <c r="A5" s="44">
        <v>4</v>
      </c>
      <c r="B5" s="45"/>
      <c r="C5" s="46" t="s">
        <v>35</v>
      </c>
      <c r="D5" s="46" t="s">
        <v>23</v>
      </c>
      <c r="E5" s="47">
        <f t="shared" si="0"/>
        <v>1</v>
      </c>
      <c r="F5" s="50"/>
      <c r="G5" s="49">
        <f>SUM(Q18,P21,Q22,Q26,P30)</f>
        <v>7</v>
      </c>
      <c r="H5" s="50"/>
      <c r="I5" s="52">
        <f>SUM(P18,Q21,P22,P26,Q30)</f>
        <v>12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36</v>
      </c>
      <c r="D6" s="46" t="s">
        <v>23</v>
      </c>
      <c r="E6" s="47">
        <f t="shared" si="0"/>
        <v>4</v>
      </c>
      <c r="F6" s="50"/>
      <c r="G6" s="49">
        <f>SUM(Q17,Q19,Q24,P27,Q30)</f>
        <v>14</v>
      </c>
      <c r="H6" s="50"/>
      <c r="I6" s="52">
        <f>SUM(P17,P19,P24,Q27,P30)</f>
        <v>8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 t="s">
        <v>37</v>
      </c>
      <c r="D7" s="56" t="s">
        <v>16</v>
      </c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15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4">
        <v>4</v>
      </c>
      <c r="L15" s="115"/>
      <c r="M15" s="116">
        <v>5</v>
      </c>
      <c r="N15" s="117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A7</f>
        <v>6</v>
      </c>
      <c r="C16" s="64" t="str">
        <f>C2</f>
        <v>Alex Berchtold</v>
      </c>
      <c r="D16" s="65" t="str">
        <f>C7</f>
        <v>Maël Gschwind</v>
      </c>
      <c r="E16" s="66">
        <v>11</v>
      </c>
      <c r="F16" s="67">
        <v>4</v>
      </c>
      <c r="G16" s="66">
        <v>11</v>
      </c>
      <c r="H16" s="67">
        <v>7</v>
      </c>
      <c r="I16" s="66">
        <v>11</v>
      </c>
      <c r="J16" s="68">
        <v>5</v>
      </c>
      <c r="K16" s="69"/>
      <c r="L16" s="70"/>
      <c r="M16" s="69"/>
      <c r="N16" s="70"/>
      <c r="O16" s="71" t="str">
        <f aca="true" t="shared" si="1" ref="O16:O30">IF(AND(P16&lt;3,Q16&lt;3),"",IF(P16=3,C16,D16))</f>
        <v>Alex Berchtold</v>
      </c>
      <c r="P16" s="72">
        <f aca="true" t="shared" si="2" ref="P16:P30">(E16&gt;F16)+(G16&gt;H16)+(I16&gt;J16)+(K16&gt;L16)+(M16&gt;N16)</f>
        <v>3</v>
      </c>
      <c r="Q16" s="73">
        <f aca="true" t="shared" si="3" ref="Q16:Q30">(E16&lt;F16)+(G16&lt;H16)+(I16&lt;J16)+(K16&lt;L16)+(M16&lt;N16)</f>
        <v>0</v>
      </c>
    </row>
    <row r="17" spans="1:17" ht="12">
      <c r="A17" s="74">
        <f>A3</f>
        <v>2</v>
      </c>
      <c r="B17" s="75">
        <f>A6</f>
        <v>5</v>
      </c>
      <c r="C17" s="76" t="str">
        <f>C3</f>
        <v>Rémy Mühlethaler</v>
      </c>
      <c r="D17" s="77" t="str">
        <f>C6</f>
        <v>Gaêtan Dumoulin</v>
      </c>
      <c r="E17" s="78">
        <v>8</v>
      </c>
      <c r="F17" s="79">
        <v>11</v>
      </c>
      <c r="G17" s="78">
        <v>11</v>
      </c>
      <c r="H17" s="79">
        <v>9</v>
      </c>
      <c r="I17" s="78">
        <v>11</v>
      </c>
      <c r="J17" s="80">
        <v>7</v>
      </c>
      <c r="K17" s="81">
        <v>8</v>
      </c>
      <c r="L17" s="68">
        <v>11</v>
      </c>
      <c r="M17" s="81">
        <v>8</v>
      </c>
      <c r="N17" s="68">
        <v>11</v>
      </c>
      <c r="O17" s="71" t="str">
        <f t="shared" si="1"/>
        <v>Gaêtan Dumoulin</v>
      </c>
      <c r="P17" s="82">
        <f t="shared" si="2"/>
        <v>2</v>
      </c>
      <c r="Q17" s="73">
        <f t="shared" si="3"/>
        <v>3</v>
      </c>
    </row>
    <row r="18" spans="1:17" ht="12.75" thickBot="1">
      <c r="A18" s="83">
        <f>A4</f>
        <v>3</v>
      </c>
      <c r="B18" s="84">
        <f>A5</f>
        <v>4</v>
      </c>
      <c r="C18" s="85" t="str">
        <f>C4</f>
        <v>Omar Ben Youssef</v>
      </c>
      <c r="D18" s="86" t="str">
        <f>C5</f>
        <v>Théodule Daul</v>
      </c>
      <c r="E18" s="87">
        <v>8</v>
      </c>
      <c r="F18" s="88">
        <v>11</v>
      </c>
      <c r="G18" s="87">
        <v>11</v>
      </c>
      <c r="H18" s="88">
        <v>4</v>
      </c>
      <c r="I18" s="87">
        <v>13</v>
      </c>
      <c r="J18" s="89">
        <v>11</v>
      </c>
      <c r="K18" s="90">
        <v>8</v>
      </c>
      <c r="L18" s="89">
        <v>11</v>
      </c>
      <c r="M18" s="90">
        <v>11</v>
      </c>
      <c r="N18" s="89">
        <v>6</v>
      </c>
      <c r="O18" s="91" t="str">
        <f t="shared" si="1"/>
        <v>Omar Ben Youssef</v>
      </c>
      <c r="P18" s="92">
        <f t="shared" si="2"/>
        <v>3</v>
      </c>
      <c r="Q18" s="93">
        <f t="shared" si="3"/>
        <v>2</v>
      </c>
    </row>
    <row r="19" spans="1:17" ht="12">
      <c r="A19" s="62">
        <f>A2</f>
        <v>1</v>
      </c>
      <c r="B19" s="63">
        <f>A6</f>
        <v>5</v>
      </c>
      <c r="C19" s="64" t="str">
        <f>C2</f>
        <v>Alex Berchtold</v>
      </c>
      <c r="D19" s="65" t="str">
        <f>C6</f>
        <v>Gaêtan Dumoulin</v>
      </c>
      <c r="E19" s="66">
        <v>11</v>
      </c>
      <c r="F19" s="67">
        <v>7</v>
      </c>
      <c r="G19" s="66">
        <v>9</v>
      </c>
      <c r="H19" s="67">
        <v>11</v>
      </c>
      <c r="I19" s="66">
        <v>5</v>
      </c>
      <c r="J19" s="68">
        <v>11</v>
      </c>
      <c r="K19" s="69">
        <v>11</v>
      </c>
      <c r="L19" s="70">
        <v>9</v>
      </c>
      <c r="M19" s="69">
        <v>9</v>
      </c>
      <c r="N19" s="70">
        <v>11</v>
      </c>
      <c r="O19" s="71" t="str">
        <f t="shared" si="1"/>
        <v>Gaêtan Dumoulin</v>
      </c>
      <c r="P19" s="82">
        <f t="shared" si="2"/>
        <v>2</v>
      </c>
      <c r="Q19" s="73">
        <f t="shared" si="3"/>
        <v>3</v>
      </c>
    </row>
    <row r="20" spans="1:17" ht="12">
      <c r="A20" s="74">
        <f>A3</f>
        <v>2</v>
      </c>
      <c r="B20" s="75">
        <f>A4</f>
        <v>3</v>
      </c>
      <c r="C20" s="76" t="str">
        <f>C3</f>
        <v>Rémy Mühlethaler</v>
      </c>
      <c r="D20" s="77" t="str">
        <f>C4</f>
        <v>Omar Ben Youssef</v>
      </c>
      <c r="E20" s="66">
        <v>5</v>
      </c>
      <c r="F20" s="67">
        <v>11</v>
      </c>
      <c r="G20" s="66">
        <v>6</v>
      </c>
      <c r="H20" s="67">
        <v>11</v>
      </c>
      <c r="I20" s="66">
        <v>6</v>
      </c>
      <c r="J20" s="68">
        <v>11</v>
      </c>
      <c r="K20" s="81"/>
      <c r="L20" s="68"/>
      <c r="M20" s="81"/>
      <c r="N20" s="68"/>
      <c r="O20" s="71" t="str">
        <f t="shared" si="1"/>
        <v>Omar Ben Youssef</v>
      </c>
      <c r="P20" s="82">
        <f t="shared" si="2"/>
        <v>0</v>
      </c>
      <c r="Q20" s="73">
        <f t="shared" si="3"/>
        <v>3</v>
      </c>
    </row>
    <row r="21" spans="1:17" ht="12.75" thickBot="1">
      <c r="A21" s="83">
        <f>A5</f>
        <v>4</v>
      </c>
      <c r="B21" s="84">
        <f>A7</f>
        <v>6</v>
      </c>
      <c r="C21" s="85" t="str">
        <f>C5</f>
        <v>Théodule Daul</v>
      </c>
      <c r="D21" s="86" t="str">
        <f>C7</f>
        <v>Maël Gschwind</v>
      </c>
      <c r="E21" s="87">
        <v>11</v>
      </c>
      <c r="F21" s="88">
        <v>5</v>
      </c>
      <c r="G21" s="87">
        <v>11</v>
      </c>
      <c r="H21" s="88">
        <v>2</v>
      </c>
      <c r="I21" s="87">
        <v>11</v>
      </c>
      <c r="J21" s="89">
        <v>9</v>
      </c>
      <c r="K21" s="90"/>
      <c r="L21" s="89"/>
      <c r="M21" s="90"/>
      <c r="N21" s="89"/>
      <c r="O21" s="91" t="str">
        <f t="shared" si="1"/>
        <v>Théodule Daul</v>
      </c>
      <c r="P21" s="92">
        <f t="shared" si="2"/>
        <v>3</v>
      </c>
      <c r="Q21" s="93">
        <f t="shared" si="3"/>
        <v>0</v>
      </c>
    </row>
    <row r="22" spans="1:17" ht="12">
      <c r="A22" s="62">
        <f>A2</f>
        <v>1</v>
      </c>
      <c r="B22" s="63">
        <f>A5</f>
        <v>4</v>
      </c>
      <c r="C22" s="64" t="str">
        <f>C2</f>
        <v>Alex Berchtold</v>
      </c>
      <c r="D22" s="65" t="str">
        <f>C5</f>
        <v>Théodule Daul</v>
      </c>
      <c r="E22" s="66">
        <v>11</v>
      </c>
      <c r="F22" s="67">
        <v>8</v>
      </c>
      <c r="G22" s="66">
        <v>11</v>
      </c>
      <c r="H22" s="67">
        <v>8</v>
      </c>
      <c r="I22" s="66">
        <v>11</v>
      </c>
      <c r="J22" s="68">
        <v>3</v>
      </c>
      <c r="K22" s="69"/>
      <c r="L22" s="70"/>
      <c r="M22" s="69"/>
      <c r="N22" s="70"/>
      <c r="O22" s="71" t="str">
        <f t="shared" si="1"/>
        <v>Alex Berchtold</v>
      </c>
      <c r="P22" s="82">
        <f t="shared" si="2"/>
        <v>3</v>
      </c>
      <c r="Q22" s="73">
        <f t="shared" si="3"/>
        <v>0</v>
      </c>
    </row>
    <row r="23" spans="1:17" ht="12">
      <c r="A23" s="74">
        <f>A3</f>
        <v>2</v>
      </c>
      <c r="B23" s="75">
        <f>A7</f>
        <v>6</v>
      </c>
      <c r="C23" s="76" t="str">
        <f>C3</f>
        <v>Rémy Mühlethaler</v>
      </c>
      <c r="D23" s="77" t="str">
        <f>C7</f>
        <v>Maël Gschwind</v>
      </c>
      <c r="E23" s="78">
        <v>11</v>
      </c>
      <c r="F23" s="79">
        <v>9</v>
      </c>
      <c r="G23" s="78">
        <v>11</v>
      </c>
      <c r="H23" s="79">
        <v>9</v>
      </c>
      <c r="I23" s="78">
        <v>11</v>
      </c>
      <c r="J23" s="80">
        <v>7</v>
      </c>
      <c r="K23" s="81"/>
      <c r="L23" s="68"/>
      <c r="M23" s="81"/>
      <c r="N23" s="68"/>
      <c r="O23" s="71" t="str">
        <f t="shared" si="1"/>
        <v>Rémy Mühlethaler</v>
      </c>
      <c r="P23" s="82">
        <f t="shared" si="2"/>
        <v>3</v>
      </c>
      <c r="Q23" s="73">
        <f t="shared" si="3"/>
        <v>0</v>
      </c>
    </row>
    <row r="24" spans="1:17" ht="12.75" thickBot="1">
      <c r="A24" s="83">
        <f>A4</f>
        <v>3</v>
      </c>
      <c r="B24" s="84">
        <f>A6</f>
        <v>5</v>
      </c>
      <c r="C24" s="85" t="str">
        <f>C4</f>
        <v>Omar Ben Youssef</v>
      </c>
      <c r="D24" s="86" t="str">
        <f>C6</f>
        <v>Gaêtan Dumoulin</v>
      </c>
      <c r="E24" s="87">
        <v>7</v>
      </c>
      <c r="F24" s="88">
        <v>11</v>
      </c>
      <c r="G24" s="87">
        <v>12</v>
      </c>
      <c r="H24" s="88">
        <v>14</v>
      </c>
      <c r="I24" s="87">
        <v>11</v>
      </c>
      <c r="J24" s="89">
        <v>9</v>
      </c>
      <c r="K24" s="90">
        <v>11</v>
      </c>
      <c r="L24" s="89">
        <v>7</v>
      </c>
      <c r="M24" s="90">
        <v>11</v>
      </c>
      <c r="N24" s="89">
        <v>9</v>
      </c>
      <c r="O24" s="91" t="str">
        <f t="shared" si="1"/>
        <v>Omar Ben Youssef</v>
      </c>
      <c r="P24" s="92">
        <f t="shared" si="2"/>
        <v>3</v>
      </c>
      <c r="Q24" s="93">
        <f t="shared" si="3"/>
        <v>2</v>
      </c>
    </row>
    <row r="25" spans="1:19" ht="12">
      <c r="A25" s="62">
        <f>A2</f>
        <v>1</v>
      </c>
      <c r="B25" s="63">
        <f>A4</f>
        <v>3</v>
      </c>
      <c r="C25" s="64" t="str">
        <f>C2</f>
        <v>Alex Berchtold</v>
      </c>
      <c r="D25" s="65" t="str">
        <f>C4</f>
        <v>Omar Ben Youssef</v>
      </c>
      <c r="E25" s="78">
        <v>6</v>
      </c>
      <c r="F25" s="79">
        <v>11</v>
      </c>
      <c r="G25" s="78">
        <v>6</v>
      </c>
      <c r="H25" s="79">
        <v>11</v>
      </c>
      <c r="I25" s="78">
        <v>11</v>
      </c>
      <c r="J25" s="80">
        <v>5</v>
      </c>
      <c r="K25" s="69">
        <v>11</v>
      </c>
      <c r="L25" s="70">
        <v>13</v>
      </c>
      <c r="M25" s="69"/>
      <c r="N25" s="70"/>
      <c r="O25" s="71" t="str">
        <f t="shared" si="1"/>
        <v>Omar Ben Youssef</v>
      </c>
      <c r="P25" s="82">
        <f t="shared" si="2"/>
        <v>1</v>
      </c>
      <c r="Q25" s="73">
        <f t="shared" si="3"/>
        <v>3</v>
      </c>
      <c r="S25" s="11"/>
    </row>
    <row r="26" spans="1:19" ht="12">
      <c r="A26" s="74">
        <f>A3</f>
        <v>2</v>
      </c>
      <c r="B26" s="75">
        <f>A5</f>
        <v>4</v>
      </c>
      <c r="C26" s="76" t="str">
        <f>C3</f>
        <v>Rémy Mühlethaler</v>
      </c>
      <c r="D26" s="77" t="str">
        <f>C5</f>
        <v>Théodule Daul</v>
      </c>
      <c r="E26" s="78">
        <v>9</v>
      </c>
      <c r="F26" s="79">
        <v>11</v>
      </c>
      <c r="G26" s="78">
        <v>11</v>
      </c>
      <c r="H26" s="79">
        <v>6</v>
      </c>
      <c r="I26" s="78">
        <v>12</v>
      </c>
      <c r="J26" s="80">
        <v>10</v>
      </c>
      <c r="K26" s="81">
        <v>12</v>
      </c>
      <c r="L26" s="68">
        <v>10</v>
      </c>
      <c r="M26" s="81"/>
      <c r="N26" s="68"/>
      <c r="O26" s="71" t="str">
        <f t="shared" si="1"/>
        <v>Rémy Mühlethaler</v>
      </c>
      <c r="P26" s="82">
        <f t="shared" si="2"/>
        <v>3</v>
      </c>
      <c r="Q26" s="73">
        <f t="shared" si="3"/>
        <v>1</v>
      </c>
      <c r="S26" s="11"/>
    </row>
    <row r="27" spans="1:19" ht="12.75" thickBot="1">
      <c r="A27" s="83">
        <f>A6</f>
        <v>5</v>
      </c>
      <c r="B27" s="84">
        <f>A7</f>
        <v>6</v>
      </c>
      <c r="C27" s="85" t="str">
        <f>C6</f>
        <v>Gaêtan Dumoulin</v>
      </c>
      <c r="D27" s="86" t="str">
        <f>C7</f>
        <v>Maël Gschwind</v>
      </c>
      <c r="E27" s="87">
        <v>11</v>
      </c>
      <c r="F27" s="88">
        <v>5</v>
      </c>
      <c r="G27" s="87">
        <v>11</v>
      </c>
      <c r="H27" s="88">
        <v>3</v>
      </c>
      <c r="I27" s="87">
        <v>11</v>
      </c>
      <c r="J27" s="89">
        <v>6</v>
      </c>
      <c r="K27" s="90"/>
      <c r="L27" s="89"/>
      <c r="M27" s="90"/>
      <c r="N27" s="89"/>
      <c r="O27" s="91" t="str">
        <f t="shared" si="1"/>
        <v>Gaêtan Dumoulin</v>
      </c>
      <c r="P27" s="92">
        <f t="shared" si="2"/>
        <v>3</v>
      </c>
      <c r="Q27" s="93">
        <f t="shared" si="3"/>
        <v>0</v>
      </c>
      <c r="S27" s="11"/>
    </row>
    <row r="28" spans="1:17" ht="12">
      <c r="A28" s="62">
        <f>A2</f>
        <v>1</v>
      </c>
      <c r="B28" s="63">
        <f>A3</f>
        <v>2</v>
      </c>
      <c r="C28" s="64" t="str">
        <f>C2</f>
        <v>Alex Berchtold</v>
      </c>
      <c r="D28" s="65" t="str">
        <f>C3</f>
        <v>Rémy Mühlethaler</v>
      </c>
      <c r="E28" s="66">
        <v>11</v>
      </c>
      <c r="F28" s="67">
        <v>5</v>
      </c>
      <c r="G28" s="66">
        <v>12</v>
      </c>
      <c r="H28" s="67">
        <v>10</v>
      </c>
      <c r="I28" s="66">
        <v>17</v>
      </c>
      <c r="J28" s="68">
        <v>15</v>
      </c>
      <c r="K28" s="69"/>
      <c r="L28" s="70"/>
      <c r="M28" s="69"/>
      <c r="N28" s="70"/>
      <c r="O28" s="71" t="str">
        <f t="shared" si="1"/>
        <v>Alex Berchtold</v>
      </c>
      <c r="P28" s="82">
        <f t="shared" si="2"/>
        <v>3</v>
      </c>
      <c r="Q28" s="73">
        <f t="shared" si="3"/>
        <v>0</v>
      </c>
    </row>
    <row r="29" spans="1:17" ht="12">
      <c r="A29" s="74">
        <f>A4</f>
        <v>3</v>
      </c>
      <c r="B29" s="75">
        <f>A7</f>
        <v>6</v>
      </c>
      <c r="C29" s="76" t="str">
        <f>C4</f>
        <v>Omar Ben Youssef</v>
      </c>
      <c r="D29" s="77" t="str">
        <f>C7</f>
        <v>Maël Gschwind</v>
      </c>
      <c r="E29" s="78">
        <v>11</v>
      </c>
      <c r="F29" s="79">
        <v>5</v>
      </c>
      <c r="G29" s="78">
        <v>11</v>
      </c>
      <c r="H29" s="79">
        <v>9</v>
      </c>
      <c r="I29" s="78">
        <v>11</v>
      </c>
      <c r="J29" s="80">
        <v>4</v>
      </c>
      <c r="K29" s="81"/>
      <c r="L29" s="68"/>
      <c r="M29" s="81"/>
      <c r="N29" s="68"/>
      <c r="O29" s="71" t="str">
        <f t="shared" si="1"/>
        <v>Omar Ben Youssef</v>
      </c>
      <c r="P29" s="82">
        <f t="shared" si="2"/>
        <v>3</v>
      </c>
      <c r="Q29" s="73">
        <f t="shared" si="3"/>
        <v>0</v>
      </c>
    </row>
    <row r="30" spans="1:17" ht="12.75" thickBot="1">
      <c r="A30" s="94">
        <f>A5</f>
        <v>4</v>
      </c>
      <c r="B30" s="95">
        <f>A6</f>
        <v>5</v>
      </c>
      <c r="C30" s="96" t="str">
        <f>C5</f>
        <v>Théodule Daul</v>
      </c>
      <c r="D30" s="97" t="str">
        <f>C6</f>
        <v>Gaêtan Dumoulin</v>
      </c>
      <c r="E30" s="98">
        <v>3</v>
      </c>
      <c r="F30" s="99">
        <v>11</v>
      </c>
      <c r="G30" s="98">
        <v>2</v>
      </c>
      <c r="H30" s="99">
        <v>11</v>
      </c>
      <c r="I30" s="98">
        <v>11</v>
      </c>
      <c r="J30" s="100">
        <v>7</v>
      </c>
      <c r="K30" s="101">
        <v>7</v>
      </c>
      <c r="L30" s="102">
        <v>11</v>
      </c>
      <c r="M30" s="101"/>
      <c r="N30" s="102"/>
      <c r="O30" s="103" t="str">
        <f t="shared" si="1"/>
        <v>Gaêtan Dumoulin</v>
      </c>
      <c r="P30" s="104">
        <f t="shared" si="2"/>
        <v>1</v>
      </c>
      <c r="Q30" s="105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6" t="s">
        <v>11</v>
      </c>
      <c r="H63" s="127"/>
      <c r="I63" s="126" t="s">
        <v>12</v>
      </c>
      <c r="J63" s="127"/>
      <c r="P63" s="3"/>
      <c r="Q63" s="3"/>
    </row>
    <row r="64" spans="1:17" ht="12">
      <c r="A64" s="128">
        <v>1</v>
      </c>
      <c r="B64" s="129"/>
      <c r="C64" s="106" t="s">
        <v>34</v>
      </c>
      <c r="D64" s="106" t="s">
        <v>21</v>
      </c>
      <c r="E64" s="107">
        <v>5</v>
      </c>
      <c r="F64" s="108"/>
      <c r="G64" s="130" t="s">
        <v>43</v>
      </c>
      <c r="H64" s="129"/>
      <c r="I64" s="130" t="s">
        <v>43</v>
      </c>
      <c r="J64" s="131"/>
      <c r="P64" s="3"/>
      <c r="Q64" s="3"/>
    </row>
    <row r="65" spans="1:17" ht="12">
      <c r="A65" s="124">
        <v>2</v>
      </c>
      <c r="B65" s="122"/>
      <c r="C65" s="106" t="s">
        <v>36</v>
      </c>
      <c r="D65" s="106" t="s">
        <v>23</v>
      </c>
      <c r="E65" s="107">
        <v>4</v>
      </c>
      <c r="F65" s="109"/>
      <c r="G65" s="118" t="s">
        <v>43</v>
      </c>
      <c r="H65" s="122"/>
      <c r="I65" s="118" t="s">
        <v>43</v>
      </c>
      <c r="J65" s="119"/>
      <c r="P65" s="3"/>
      <c r="Q65" s="3"/>
    </row>
    <row r="66" spans="1:17" ht="12">
      <c r="A66" s="124">
        <v>3</v>
      </c>
      <c r="B66" s="122"/>
      <c r="C66" s="106" t="s">
        <v>32</v>
      </c>
      <c r="D66" s="106" t="s">
        <v>18</v>
      </c>
      <c r="E66" s="107">
        <v>3</v>
      </c>
      <c r="F66" s="109"/>
      <c r="G66" s="118" t="s">
        <v>43</v>
      </c>
      <c r="H66" s="122"/>
      <c r="I66" s="118" t="s">
        <v>43</v>
      </c>
      <c r="J66" s="119"/>
      <c r="P66" s="3"/>
      <c r="Q66" s="3"/>
    </row>
    <row r="67" spans="1:17" ht="12">
      <c r="A67" s="124">
        <v>4</v>
      </c>
      <c r="B67" s="122"/>
      <c r="C67" s="106" t="s">
        <v>33</v>
      </c>
      <c r="D67" s="106" t="s">
        <v>18</v>
      </c>
      <c r="E67" s="107">
        <v>2</v>
      </c>
      <c r="F67" s="109"/>
      <c r="G67" s="118" t="s">
        <v>43</v>
      </c>
      <c r="H67" s="122"/>
      <c r="I67" s="118" t="s">
        <v>43</v>
      </c>
      <c r="J67" s="119"/>
      <c r="P67" s="3"/>
      <c r="Q67" s="3"/>
    </row>
    <row r="68" spans="1:17" ht="12">
      <c r="A68" s="124">
        <v>5</v>
      </c>
      <c r="B68" s="122"/>
      <c r="C68" s="106" t="s">
        <v>35</v>
      </c>
      <c r="D68" s="106" t="s">
        <v>23</v>
      </c>
      <c r="E68" s="107">
        <v>1</v>
      </c>
      <c r="F68" s="109"/>
      <c r="G68" s="118" t="s">
        <v>43</v>
      </c>
      <c r="H68" s="122"/>
      <c r="I68" s="118" t="s">
        <v>43</v>
      </c>
      <c r="J68" s="119"/>
      <c r="P68" s="3"/>
      <c r="Q68" s="3"/>
    </row>
    <row r="69" spans="1:17" ht="12.75" thickBot="1">
      <c r="A69" s="125">
        <v>6</v>
      </c>
      <c r="B69" s="123"/>
      <c r="C69" s="110" t="s">
        <v>37</v>
      </c>
      <c r="D69" s="110" t="s">
        <v>16</v>
      </c>
      <c r="E69" s="111">
        <v>0</v>
      </c>
      <c r="F69" s="112"/>
      <c r="G69" s="120" t="s">
        <v>43</v>
      </c>
      <c r="H69" s="123"/>
      <c r="I69" s="120" t="s">
        <v>43</v>
      </c>
      <c r="J69" s="12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7:B67"/>
    <mergeCell ref="A68:B68"/>
    <mergeCell ref="A69:B69"/>
    <mergeCell ref="G64:H64"/>
    <mergeCell ref="G67:H67"/>
    <mergeCell ref="G68:H68"/>
    <mergeCell ref="G69:H69"/>
    <mergeCell ref="A64:B64"/>
    <mergeCell ref="A65:B65"/>
    <mergeCell ref="A66:B66"/>
    <mergeCell ref="P1:Q1"/>
    <mergeCell ref="M15:N15"/>
    <mergeCell ref="G65:H65"/>
    <mergeCell ref="G63:H63"/>
    <mergeCell ref="G66:H66"/>
    <mergeCell ref="I64:J64"/>
    <mergeCell ref="I65:J65"/>
    <mergeCell ref="I66:J66"/>
    <mergeCell ref="I69:J69"/>
    <mergeCell ref="K15:L15"/>
    <mergeCell ref="I67:J67"/>
    <mergeCell ref="I68:J68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11">
    <pageSetUpPr fitToPage="1"/>
  </sheetPr>
  <dimension ref="A1:S449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41244</v>
      </c>
      <c r="Q1" s="113"/>
    </row>
    <row r="2" spans="1:17" ht="13.5" customHeight="1">
      <c r="A2" s="44">
        <v>1</v>
      </c>
      <c r="B2" s="45"/>
      <c r="C2" s="46" t="s">
        <v>38</v>
      </c>
      <c r="D2" s="46" t="s">
        <v>18</v>
      </c>
      <c r="E2" s="47">
        <f aca="true" t="shared" si="0" ref="E2:E7">COUNTIF($O$16:$O$30,C2)</f>
        <v>2</v>
      </c>
      <c r="F2" s="48"/>
      <c r="G2" s="49">
        <f>SUM(P16,P19,P22,P25,P28)</f>
        <v>7</v>
      </c>
      <c r="H2" s="50"/>
      <c r="I2" s="47">
        <f>SUM(Q16,Q19,Q22,Q25,Q28)</f>
        <v>9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39</v>
      </c>
      <c r="D3" s="46" t="s">
        <v>18</v>
      </c>
      <c r="E3" s="47">
        <f t="shared" si="0"/>
        <v>2</v>
      </c>
      <c r="F3" s="50"/>
      <c r="G3" s="49">
        <f>SUM(P17,P20,P23,P26,Q28)</f>
        <v>9</v>
      </c>
      <c r="H3" s="50"/>
      <c r="I3" s="52">
        <f>SUM(Q17,Q20,Q23,Q26,P28)</f>
        <v>9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40</v>
      </c>
      <c r="D4" s="46" t="s">
        <v>21</v>
      </c>
      <c r="E4" s="47">
        <f t="shared" si="0"/>
        <v>2</v>
      </c>
      <c r="F4" s="48"/>
      <c r="G4" s="49">
        <f>SUM(P18,Q20,P24,Q25,P29)</f>
        <v>9</v>
      </c>
      <c r="H4" s="50"/>
      <c r="I4" s="52">
        <f>SUM(Q18,P20,Q24,P25,Q29)</f>
        <v>7</v>
      </c>
      <c r="J4" s="53"/>
      <c r="K4" s="6"/>
      <c r="L4" s="6"/>
      <c r="M4" s="6"/>
      <c r="N4" s="6"/>
      <c r="O4" s="5" t="s">
        <v>14</v>
      </c>
      <c r="P4" s="43">
        <v>4</v>
      </c>
      <c r="Q4" s="8"/>
    </row>
    <row r="5" spans="1:17" ht="12">
      <c r="A5" s="44">
        <v>4</v>
      </c>
      <c r="B5" s="45"/>
      <c r="C5" s="46" t="s">
        <v>41</v>
      </c>
      <c r="D5" s="46" t="s">
        <v>23</v>
      </c>
      <c r="E5" s="47">
        <f t="shared" si="0"/>
        <v>1</v>
      </c>
      <c r="F5" s="50"/>
      <c r="G5" s="49">
        <f>SUM(Q18,P21,Q22,Q26,P30)</f>
        <v>7</v>
      </c>
      <c r="H5" s="50"/>
      <c r="I5" s="52">
        <f>SUM(P18,Q21,P22,P26,Q30)</f>
        <v>9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42</v>
      </c>
      <c r="D6" s="46" t="s">
        <v>23</v>
      </c>
      <c r="E6" s="47">
        <f t="shared" si="0"/>
        <v>3</v>
      </c>
      <c r="F6" s="50"/>
      <c r="G6" s="49">
        <f>SUM(Q17,Q19,Q24,P27,Q30)</f>
        <v>10</v>
      </c>
      <c r="H6" s="50"/>
      <c r="I6" s="52">
        <f>SUM(P17,P19,P24,Q27,P30)</f>
        <v>8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4">
        <v>4</v>
      </c>
      <c r="L15" s="115"/>
      <c r="M15" s="116">
        <v>5</v>
      </c>
      <c r="N15" s="117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A7</f>
        <v>6</v>
      </c>
      <c r="C16" s="64" t="str">
        <f>C2</f>
        <v>Lucas Fischer</v>
      </c>
      <c r="D16" s="65">
        <f>C7</f>
        <v>0</v>
      </c>
      <c r="E16" s="66"/>
      <c r="F16" s="67"/>
      <c r="G16" s="66"/>
      <c r="H16" s="67"/>
      <c r="I16" s="66"/>
      <c r="J16" s="68"/>
      <c r="K16" s="69"/>
      <c r="L16" s="70"/>
      <c r="M16" s="69"/>
      <c r="N16" s="70"/>
      <c r="O16" s="71">
        <f aca="true" t="shared" si="1" ref="O16:O30">IF(AND(P16&lt;3,Q16&lt;3),"",IF(P16=3,C16,D16))</f>
      </c>
      <c r="P16" s="72">
        <f aca="true" t="shared" si="2" ref="P16:P30">(E16&gt;F16)+(G16&gt;H16)+(I16&gt;J16)+(K16&gt;L16)+(M16&gt;N16)</f>
        <v>0</v>
      </c>
      <c r="Q16" s="73">
        <f aca="true" t="shared" si="3" ref="Q16:Q30">(E16&lt;F16)+(G16&lt;H16)+(I16&lt;J16)+(K16&lt;L16)+(M16&lt;N16)</f>
        <v>0</v>
      </c>
    </row>
    <row r="17" spans="1:17" ht="12">
      <c r="A17" s="74">
        <f>A3</f>
        <v>2</v>
      </c>
      <c r="B17" s="75">
        <f>A6</f>
        <v>5</v>
      </c>
      <c r="C17" s="76" t="str">
        <f>C3</f>
        <v>Joey Pedroli</v>
      </c>
      <c r="D17" s="77" t="str">
        <f>C6</f>
        <v>Marc Ruffieux</v>
      </c>
      <c r="E17" s="78">
        <v>9</v>
      </c>
      <c r="F17" s="79">
        <v>11</v>
      </c>
      <c r="G17" s="78">
        <v>7</v>
      </c>
      <c r="H17" s="79">
        <v>11</v>
      </c>
      <c r="I17" s="78">
        <v>11</v>
      </c>
      <c r="J17" s="80">
        <v>4</v>
      </c>
      <c r="K17" s="81">
        <v>7</v>
      </c>
      <c r="L17" s="68">
        <v>11</v>
      </c>
      <c r="M17" s="81"/>
      <c r="N17" s="68"/>
      <c r="O17" s="71" t="str">
        <f t="shared" si="1"/>
        <v>Marc Ruffieux</v>
      </c>
      <c r="P17" s="82">
        <f t="shared" si="2"/>
        <v>1</v>
      </c>
      <c r="Q17" s="73">
        <f t="shared" si="3"/>
        <v>3</v>
      </c>
    </row>
    <row r="18" spans="1:17" ht="12.75" thickBot="1">
      <c r="A18" s="83">
        <f>A4</f>
        <v>3</v>
      </c>
      <c r="B18" s="84">
        <f>A5</f>
        <v>4</v>
      </c>
      <c r="C18" s="85" t="str">
        <f>C4</f>
        <v>Ferid Ben Youssef</v>
      </c>
      <c r="D18" s="86" t="str">
        <f>C5</f>
        <v>Nathan Ayer</v>
      </c>
      <c r="E18" s="87">
        <v>11</v>
      </c>
      <c r="F18" s="88">
        <v>8</v>
      </c>
      <c r="G18" s="87">
        <v>11</v>
      </c>
      <c r="H18" s="88">
        <v>8</v>
      </c>
      <c r="I18" s="87">
        <v>13</v>
      </c>
      <c r="J18" s="89">
        <v>11</v>
      </c>
      <c r="K18" s="90"/>
      <c r="L18" s="89"/>
      <c r="M18" s="90"/>
      <c r="N18" s="89"/>
      <c r="O18" s="91" t="str">
        <f t="shared" si="1"/>
        <v>Ferid Ben Youssef</v>
      </c>
      <c r="P18" s="92">
        <f t="shared" si="2"/>
        <v>3</v>
      </c>
      <c r="Q18" s="93">
        <f t="shared" si="3"/>
        <v>0</v>
      </c>
    </row>
    <row r="19" spans="1:17" ht="12">
      <c r="A19" s="62">
        <f>A2</f>
        <v>1</v>
      </c>
      <c r="B19" s="63">
        <f>A6</f>
        <v>5</v>
      </c>
      <c r="C19" s="64" t="str">
        <f>C2</f>
        <v>Lucas Fischer</v>
      </c>
      <c r="D19" s="65" t="str">
        <f>C6</f>
        <v>Marc Ruffieux</v>
      </c>
      <c r="E19" s="78">
        <v>11</v>
      </c>
      <c r="F19" s="79">
        <v>7</v>
      </c>
      <c r="G19" s="78">
        <v>11</v>
      </c>
      <c r="H19" s="79">
        <v>7</v>
      </c>
      <c r="I19" s="78">
        <v>9</v>
      </c>
      <c r="J19" s="80">
        <v>11</v>
      </c>
      <c r="K19" s="69">
        <v>11</v>
      </c>
      <c r="L19" s="70">
        <v>5</v>
      </c>
      <c r="M19" s="69"/>
      <c r="N19" s="70"/>
      <c r="O19" s="71" t="str">
        <f t="shared" si="1"/>
        <v>Lucas Fischer</v>
      </c>
      <c r="P19" s="82">
        <f t="shared" si="2"/>
        <v>3</v>
      </c>
      <c r="Q19" s="73">
        <f t="shared" si="3"/>
        <v>1</v>
      </c>
    </row>
    <row r="20" spans="1:17" ht="12">
      <c r="A20" s="74">
        <f>A3</f>
        <v>2</v>
      </c>
      <c r="B20" s="75">
        <f>A4</f>
        <v>3</v>
      </c>
      <c r="C20" s="76" t="str">
        <f>C3</f>
        <v>Joey Pedroli</v>
      </c>
      <c r="D20" s="77" t="str">
        <f>C4</f>
        <v>Ferid Ben Youssef</v>
      </c>
      <c r="E20" s="66">
        <v>11</v>
      </c>
      <c r="F20" s="67">
        <v>6</v>
      </c>
      <c r="G20" s="66">
        <v>12</v>
      </c>
      <c r="H20" s="67">
        <v>10</v>
      </c>
      <c r="I20" s="66">
        <v>8</v>
      </c>
      <c r="J20" s="68">
        <v>11</v>
      </c>
      <c r="K20" s="81">
        <v>11</v>
      </c>
      <c r="L20" s="68">
        <v>9</v>
      </c>
      <c r="M20" s="81"/>
      <c r="N20" s="68"/>
      <c r="O20" s="71" t="str">
        <f t="shared" si="1"/>
        <v>Joey Pedroli</v>
      </c>
      <c r="P20" s="82">
        <f t="shared" si="2"/>
        <v>3</v>
      </c>
      <c r="Q20" s="73">
        <f t="shared" si="3"/>
        <v>1</v>
      </c>
    </row>
    <row r="21" spans="1:17" ht="12.75" thickBot="1">
      <c r="A21" s="83">
        <f>A5</f>
        <v>4</v>
      </c>
      <c r="B21" s="84">
        <f>A7</f>
        <v>6</v>
      </c>
      <c r="C21" s="85" t="str">
        <f>C5</f>
        <v>Nathan Ayer</v>
      </c>
      <c r="D21" s="86">
        <f>C7</f>
        <v>0</v>
      </c>
      <c r="E21" s="87"/>
      <c r="F21" s="88"/>
      <c r="G21" s="87"/>
      <c r="H21" s="88"/>
      <c r="I21" s="87"/>
      <c r="J21" s="89"/>
      <c r="K21" s="90"/>
      <c r="L21" s="89"/>
      <c r="M21" s="90"/>
      <c r="N21" s="89"/>
      <c r="O21" s="91">
        <f t="shared" si="1"/>
      </c>
      <c r="P21" s="92">
        <f t="shared" si="2"/>
        <v>0</v>
      </c>
      <c r="Q21" s="93">
        <f t="shared" si="3"/>
        <v>0</v>
      </c>
    </row>
    <row r="22" spans="1:17" ht="12">
      <c r="A22" s="62">
        <f>A2</f>
        <v>1</v>
      </c>
      <c r="B22" s="63">
        <f>A5</f>
        <v>4</v>
      </c>
      <c r="C22" s="64" t="str">
        <f>C2</f>
        <v>Lucas Fischer</v>
      </c>
      <c r="D22" s="65" t="str">
        <f>C5</f>
        <v>Nathan Ayer</v>
      </c>
      <c r="E22" s="66">
        <v>7</v>
      </c>
      <c r="F22" s="67">
        <v>11</v>
      </c>
      <c r="G22" s="66">
        <v>3</v>
      </c>
      <c r="H22" s="67">
        <v>11</v>
      </c>
      <c r="I22" s="66">
        <v>16</v>
      </c>
      <c r="J22" s="68">
        <v>18</v>
      </c>
      <c r="K22" s="69"/>
      <c r="L22" s="70"/>
      <c r="M22" s="69"/>
      <c r="N22" s="70"/>
      <c r="O22" s="71" t="str">
        <f t="shared" si="1"/>
        <v>Nathan Ayer</v>
      </c>
      <c r="P22" s="82">
        <f t="shared" si="2"/>
        <v>0</v>
      </c>
      <c r="Q22" s="73">
        <f t="shared" si="3"/>
        <v>3</v>
      </c>
    </row>
    <row r="23" spans="1:17" ht="12">
      <c r="A23" s="74">
        <f>A3</f>
        <v>2</v>
      </c>
      <c r="B23" s="75">
        <f>A7</f>
        <v>6</v>
      </c>
      <c r="C23" s="76" t="str">
        <f>C3</f>
        <v>Joey Pedroli</v>
      </c>
      <c r="D23" s="77">
        <f>C7</f>
        <v>0</v>
      </c>
      <c r="E23" s="78"/>
      <c r="F23" s="79"/>
      <c r="G23" s="78"/>
      <c r="H23" s="79"/>
      <c r="I23" s="78"/>
      <c r="J23" s="80"/>
      <c r="K23" s="81"/>
      <c r="L23" s="68"/>
      <c r="M23" s="81"/>
      <c r="N23" s="68"/>
      <c r="O23" s="71">
        <f t="shared" si="1"/>
      </c>
      <c r="P23" s="82">
        <f t="shared" si="2"/>
        <v>0</v>
      </c>
      <c r="Q23" s="73">
        <f t="shared" si="3"/>
        <v>0</v>
      </c>
    </row>
    <row r="24" spans="1:17" ht="12.75" thickBot="1">
      <c r="A24" s="83">
        <f>A4</f>
        <v>3</v>
      </c>
      <c r="B24" s="84">
        <f>A6</f>
        <v>5</v>
      </c>
      <c r="C24" s="85" t="str">
        <f>C4</f>
        <v>Ferid Ben Youssef</v>
      </c>
      <c r="D24" s="86" t="str">
        <f>C6</f>
        <v>Marc Ruffieux</v>
      </c>
      <c r="E24" s="87">
        <v>11</v>
      </c>
      <c r="F24" s="88">
        <v>3</v>
      </c>
      <c r="G24" s="87">
        <v>11</v>
      </c>
      <c r="H24" s="88">
        <v>0</v>
      </c>
      <c r="I24" s="87">
        <v>8</v>
      </c>
      <c r="J24" s="89">
        <v>11</v>
      </c>
      <c r="K24" s="90">
        <v>13</v>
      </c>
      <c r="L24" s="89">
        <v>15</v>
      </c>
      <c r="M24" s="90">
        <v>2</v>
      </c>
      <c r="N24" s="89">
        <v>11</v>
      </c>
      <c r="O24" s="91" t="str">
        <f t="shared" si="1"/>
        <v>Marc Ruffieux</v>
      </c>
      <c r="P24" s="92">
        <f t="shared" si="2"/>
        <v>2</v>
      </c>
      <c r="Q24" s="93">
        <f t="shared" si="3"/>
        <v>3</v>
      </c>
    </row>
    <row r="25" spans="1:19" ht="12">
      <c r="A25" s="62">
        <f>A2</f>
        <v>1</v>
      </c>
      <c r="B25" s="63">
        <f>A4</f>
        <v>3</v>
      </c>
      <c r="C25" s="64" t="str">
        <f>C2</f>
        <v>Lucas Fischer</v>
      </c>
      <c r="D25" s="65" t="str">
        <f>C4</f>
        <v>Ferid Ben Youssef</v>
      </c>
      <c r="E25" s="78">
        <v>6</v>
      </c>
      <c r="F25" s="79">
        <v>11</v>
      </c>
      <c r="G25" s="78">
        <v>11</v>
      </c>
      <c r="H25" s="79">
        <v>9</v>
      </c>
      <c r="I25" s="78">
        <v>7</v>
      </c>
      <c r="J25" s="80">
        <v>11</v>
      </c>
      <c r="K25" s="69">
        <v>6</v>
      </c>
      <c r="L25" s="70">
        <v>11</v>
      </c>
      <c r="M25" s="69"/>
      <c r="N25" s="70"/>
      <c r="O25" s="71" t="str">
        <f t="shared" si="1"/>
        <v>Ferid Ben Youssef</v>
      </c>
      <c r="P25" s="82">
        <f t="shared" si="2"/>
        <v>1</v>
      </c>
      <c r="Q25" s="73">
        <f t="shared" si="3"/>
        <v>3</v>
      </c>
      <c r="S25" s="11"/>
    </row>
    <row r="26" spans="1:19" ht="12">
      <c r="A26" s="74">
        <f>A3</f>
        <v>2</v>
      </c>
      <c r="B26" s="75">
        <f>A5</f>
        <v>4</v>
      </c>
      <c r="C26" s="76" t="str">
        <f>C3</f>
        <v>Joey Pedroli</v>
      </c>
      <c r="D26" s="77" t="str">
        <f>C5</f>
        <v>Nathan Ayer</v>
      </c>
      <c r="E26" s="78">
        <v>11</v>
      </c>
      <c r="F26" s="79">
        <v>5</v>
      </c>
      <c r="G26" s="78">
        <v>10</v>
      </c>
      <c r="H26" s="79">
        <v>12</v>
      </c>
      <c r="I26" s="78">
        <v>11</v>
      </c>
      <c r="J26" s="80">
        <v>8</v>
      </c>
      <c r="K26" s="81">
        <v>7</v>
      </c>
      <c r="L26" s="68">
        <v>11</v>
      </c>
      <c r="M26" s="81">
        <v>11</v>
      </c>
      <c r="N26" s="68">
        <v>5</v>
      </c>
      <c r="O26" s="71" t="str">
        <f t="shared" si="1"/>
        <v>Joey Pedroli</v>
      </c>
      <c r="P26" s="82">
        <f t="shared" si="2"/>
        <v>3</v>
      </c>
      <c r="Q26" s="73">
        <f t="shared" si="3"/>
        <v>2</v>
      </c>
      <c r="S26" s="11"/>
    </row>
    <row r="27" spans="1:19" ht="12.75" thickBot="1">
      <c r="A27" s="83">
        <f>A6</f>
        <v>5</v>
      </c>
      <c r="B27" s="84">
        <f>A7</f>
        <v>6</v>
      </c>
      <c r="C27" s="85" t="str">
        <f>C6</f>
        <v>Marc Ruffieux</v>
      </c>
      <c r="D27" s="86">
        <f>C7</f>
        <v>0</v>
      </c>
      <c r="E27" s="87"/>
      <c r="F27" s="88"/>
      <c r="G27" s="87"/>
      <c r="H27" s="88"/>
      <c r="I27" s="87"/>
      <c r="J27" s="89"/>
      <c r="K27" s="90"/>
      <c r="L27" s="89"/>
      <c r="M27" s="90"/>
      <c r="N27" s="89"/>
      <c r="O27" s="91">
        <f t="shared" si="1"/>
      </c>
      <c r="P27" s="92">
        <f t="shared" si="2"/>
        <v>0</v>
      </c>
      <c r="Q27" s="93">
        <f t="shared" si="3"/>
        <v>0</v>
      </c>
      <c r="S27" s="11"/>
    </row>
    <row r="28" spans="1:17" ht="12">
      <c r="A28" s="62">
        <f>A2</f>
        <v>1</v>
      </c>
      <c r="B28" s="63">
        <f>A3</f>
        <v>2</v>
      </c>
      <c r="C28" s="64" t="str">
        <f>C2</f>
        <v>Lucas Fischer</v>
      </c>
      <c r="D28" s="65" t="str">
        <f>C3</f>
        <v>Joey Pedroli</v>
      </c>
      <c r="E28" s="66">
        <v>9</v>
      </c>
      <c r="F28" s="67">
        <v>11</v>
      </c>
      <c r="G28" s="66">
        <v>11</v>
      </c>
      <c r="H28" s="67">
        <v>7</v>
      </c>
      <c r="I28" s="66">
        <v>6</v>
      </c>
      <c r="J28" s="68">
        <v>11</v>
      </c>
      <c r="K28" s="69">
        <v>11</v>
      </c>
      <c r="L28" s="70">
        <v>8</v>
      </c>
      <c r="M28" s="69">
        <v>11</v>
      </c>
      <c r="N28" s="70">
        <v>9</v>
      </c>
      <c r="O28" s="71" t="str">
        <f t="shared" si="1"/>
        <v>Lucas Fischer</v>
      </c>
      <c r="P28" s="82">
        <f t="shared" si="2"/>
        <v>3</v>
      </c>
      <c r="Q28" s="73">
        <f t="shared" si="3"/>
        <v>2</v>
      </c>
    </row>
    <row r="29" spans="1:17" ht="12">
      <c r="A29" s="74">
        <f>A4</f>
        <v>3</v>
      </c>
      <c r="B29" s="75">
        <f>A7</f>
        <v>6</v>
      </c>
      <c r="C29" s="76" t="str">
        <f>C4</f>
        <v>Ferid Ben Youssef</v>
      </c>
      <c r="D29" s="77">
        <f>C7</f>
        <v>0</v>
      </c>
      <c r="E29" s="78"/>
      <c r="F29" s="79"/>
      <c r="G29" s="78"/>
      <c r="H29" s="79"/>
      <c r="I29" s="78"/>
      <c r="J29" s="80"/>
      <c r="K29" s="81"/>
      <c r="L29" s="68"/>
      <c r="M29" s="81"/>
      <c r="N29" s="68"/>
      <c r="O29" s="71">
        <f t="shared" si="1"/>
      </c>
      <c r="P29" s="82">
        <f t="shared" si="2"/>
        <v>0</v>
      </c>
      <c r="Q29" s="73">
        <f t="shared" si="3"/>
        <v>0</v>
      </c>
    </row>
    <row r="30" spans="1:17" ht="12.75" thickBot="1">
      <c r="A30" s="94">
        <f>A5</f>
        <v>4</v>
      </c>
      <c r="B30" s="95">
        <f>A6</f>
        <v>5</v>
      </c>
      <c r="C30" s="96" t="str">
        <f>C5</f>
        <v>Nathan Ayer</v>
      </c>
      <c r="D30" s="97" t="str">
        <f>C6</f>
        <v>Marc Ruffieux</v>
      </c>
      <c r="E30" s="98">
        <v>11</v>
      </c>
      <c r="F30" s="99">
        <v>9</v>
      </c>
      <c r="G30" s="98">
        <v>5</v>
      </c>
      <c r="H30" s="99">
        <v>11</v>
      </c>
      <c r="I30" s="98">
        <v>7</v>
      </c>
      <c r="J30" s="100">
        <v>11</v>
      </c>
      <c r="K30" s="101">
        <v>11</v>
      </c>
      <c r="L30" s="102">
        <v>5</v>
      </c>
      <c r="M30" s="101">
        <v>7</v>
      </c>
      <c r="N30" s="102">
        <v>11</v>
      </c>
      <c r="O30" s="103" t="str">
        <f t="shared" si="1"/>
        <v>Marc Ruffieux</v>
      </c>
      <c r="P30" s="104">
        <f t="shared" si="2"/>
        <v>2</v>
      </c>
      <c r="Q30" s="105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6" t="s">
        <v>11</v>
      </c>
      <c r="H63" s="127"/>
      <c r="I63" s="126" t="s">
        <v>12</v>
      </c>
      <c r="J63" s="127"/>
      <c r="P63" s="3"/>
      <c r="Q63" s="3"/>
    </row>
    <row r="64" spans="1:17" ht="12">
      <c r="A64" s="128">
        <v>1</v>
      </c>
      <c r="B64" s="129"/>
      <c r="C64" s="106" t="s">
        <v>42</v>
      </c>
      <c r="D64" s="106" t="s">
        <v>23</v>
      </c>
      <c r="E64" s="107">
        <v>3</v>
      </c>
      <c r="F64" s="108"/>
      <c r="G64" s="130" t="s">
        <v>43</v>
      </c>
      <c r="H64" s="129"/>
      <c r="I64" s="130" t="s">
        <v>43</v>
      </c>
      <c r="J64" s="131"/>
      <c r="P64" s="3"/>
      <c r="Q64" s="3"/>
    </row>
    <row r="65" spans="1:17" ht="12">
      <c r="A65" s="124">
        <v>2</v>
      </c>
      <c r="B65" s="122"/>
      <c r="C65" s="106" t="s">
        <v>39</v>
      </c>
      <c r="D65" s="106" t="s">
        <v>18</v>
      </c>
      <c r="E65" s="107">
        <v>2</v>
      </c>
      <c r="F65" s="109"/>
      <c r="G65" s="118">
        <v>1.25</v>
      </c>
      <c r="H65" s="122"/>
      <c r="I65" s="118">
        <v>1.0476190476190477</v>
      </c>
      <c r="J65" s="119"/>
      <c r="P65" s="3"/>
      <c r="Q65" s="3"/>
    </row>
    <row r="66" spans="1:17" ht="12">
      <c r="A66" s="124">
        <v>3</v>
      </c>
      <c r="B66" s="122"/>
      <c r="C66" s="106" t="s">
        <v>40</v>
      </c>
      <c r="D66" s="106" t="s">
        <v>21</v>
      </c>
      <c r="E66" s="107">
        <v>2</v>
      </c>
      <c r="F66" s="109"/>
      <c r="G66" s="118">
        <v>1</v>
      </c>
      <c r="H66" s="122"/>
      <c r="I66" s="118">
        <v>1.0833333333333333</v>
      </c>
      <c r="J66" s="119"/>
      <c r="P66" s="3"/>
      <c r="Q66" s="3"/>
    </row>
    <row r="67" spans="1:17" ht="12">
      <c r="A67" s="124">
        <v>4</v>
      </c>
      <c r="B67" s="122"/>
      <c r="C67" s="106" t="s">
        <v>38</v>
      </c>
      <c r="D67" s="106" t="s">
        <v>18</v>
      </c>
      <c r="E67" s="107">
        <v>2</v>
      </c>
      <c r="F67" s="109"/>
      <c r="G67" s="118">
        <v>0.8</v>
      </c>
      <c r="H67" s="122"/>
      <c r="I67" s="118">
        <v>0.8863636363636364</v>
      </c>
      <c r="J67" s="119"/>
      <c r="P67" s="3"/>
      <c r="Q67" s="3"/>
    </row>
    <row r="68" spans="1:17" ht="12">
      <c r="A68" s="124">
        <v>5</v>
      </c>
      <c r="B68" s="122"/>
      <c r="C68" s="106" t="s">
        <v>41</v>
      </c>
      <c r="D68" s="106" t="s">
        <v>23</v>
      </c>
      <c r="E68" s="107">
        <v>1</v>
      </c>
      <c r="F68" s="109"/>
      <c r="G68" s="118" t="s">
        <v>43</v>
      </c>
      <c r="H68" s="122"/>
      <c r="I68" s="118" t="s">
        <v>43</v>
      </c>
      <c r="J68" s="119"/>
      <c r="P68" s="3"/>
      <c r="Q68" s="3"/>
    </row>
    <row r="69" spans="1:17" ht="12.75" thickBot="1">
      <c r="A69" s="125">
        <v>6</v>
      </c>
      <c r="B69" s="123"/>
      <c r="C69" s="110"/>
      <c r="D69" s="110"/>
      <c r="E69" s="111">
        <v>0</v>
      </c>
      <c r="F69" s="112"/>
      <c r="G69" s="120" t="s">
        <v>43</v>
      </c>
      <c r="H69" s="123"/>
      <c r="I69" s="120" t="s">
        <v>43</v>
      </c>
      <c r="J69" s="12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I69:J69"/>
    <mergeCell ref="K15:L15"/>
    <mergeCell ref="I67:J67"/>
    <mergeCell ref="I68:J68"/>
    <mergeCell ref="I66:J66"/>
    <mergeCell ref="I63:J63"/>
    <mergeCell ref="I64:J64"/>
    <mergeCell ref="I65:J65"/>
    <mergeCell ref="P1:Q1"/>
    <mergeCell ref="A64:B64"/>
    <mergeCell ref="A65:B65"/>
    <mergeCell ref="A66:B66"/>
    <mergeCell ref="M15:N15"/>
    <mergeCell ref="G65:H65"/>
    <mergeCell ref="G63:H63"/>
    <mergeCell ref="G66:H66"/>
    <mergeCell ref="G64:H64"/>
    <mergeCell ref="A67:B67"/>
    <mergeCell ref="A68:B68"/>
    <mergeCell ref="A69:B69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2012-12-01T10:24:52Z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